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d.docs.live.net/fc36d1170b03f9ea/Desktop/SGA/2026-2027/"/>
    </mc:Choice>
  </mc:AlternateContent>
  <xr:revisionPtr revIDLastSave="83" documentId="11_01E36D9ECA56F8CBAC112333B042DB6066C4E1A7" xr6:coauthVersionLast="47" xr6:coauthVersionMax="47" xr10:uidLastSave="{E5E3BA8C-2CD2-44FE-94D9-ED52D78742B3}"/>
  <bookViews>
    <workbookView xWindow="-120" yWindow="-120" windowWidth="29040" windowHeight="15720" tabRatio="500" firstSheet="1" activeTab="2" xr2:uid="{00000000-000D-0000-FFFF-FFFF00000000}"/>
  </bookViews>
  <sheets>
    <sheet name="Budget Control" sheetId="2" r:id="rId1"/>
    <sheet name="Transactions" sheetId="3" r:id="rId2"/>
    <sheet name="Budget Detail" sheetId="4" r:id="rId3"/>
    <sheet name="Setup - Lists" sheetId="5" r:id="rId4"/>
    <sheet name="Budget Dashboard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4" i="4" l="1"/>
  <c r="E9" i="4"/>
  <c r="G17" i="5"/>
  <c r="G199" i="5"/>
  <c r="F199" i="5"/>
  <c r="G198" i="5"/>
  <c r="F198" i="5"/>
  <c r="G197" i="5"/>
  <c r="F197" i="5"/>
  <c r="G196" i="5"/>
  <c r="F196" i="5"/>
  <c r="G195" i="5"/>
  <c r="F195" i="5"/>
  <c r="G194" i="5"/>
  <c r="F194" i="5"/>
  <c r="G193" i="5"/>
  <c r="F193" i="5"/>
  <c r="G192" i="5"/>
  <c r="F192" i="5"/>
  <c r="G191" i="5"/>
  <c r="F191" i="5"/>
  <c r="G190" i="5"/>
  <c r="F190" i="5"/>
  <c r="G189" i="5"/>
  <c r="F189" i="5"/>
  <c r="G188" i="5"/>
  <c r="F188" i="5"/>
  <c r="G187" i="5"/>
  <c r="F187" i="5"/>
  <c r="G186" i="5"/>
  <c r="F186" i="5"/>
  <c r="G185" i="5"/>
  <c r="F185" i="5"/>
  <c r="G184" i="5"/>
  <c r="F184" i="5"/>
  <c r="G183" i="5"/>
  <c r="F183" i="5"/>
  <c r="G182" i="5"/>
  <c r="F182" i="5"/>
  <c r="G181" i="5"/>
  <c r="F181" i="5"/>
  <c r="G180" i="5"/>
  <c r="F180" i="5"/>
  <c r="G179" i="5"/>
  <c r="F179" i="5"/>
  <c r="G178" i="5"/>
  <c r="F178" i="5"/>
  <c r="G177" i="5"/>
  <c r="F177" i="5"/>
  <c r="G176" i="5"/>
  <c r="F176" i="5"/>
  <c r="G175" i="5"/>
  <c r="F175" i="5"/>
  <c r="G174" i="5"/>
  <c r="F174" i="5"/>
  <c r="G173" i="5"/>
  <c r="F173" i="5"/>
  <c r="G172" i="5"/>
  <c r="F172" i="5"/>
  <c r="G171" i="5"/>
  <c r="F171" i="5"/>
  <c r="G170" i="5"/>
  <c r="F170" i="5"/>
  <c r="G169" i="5"/>
  <c r="F169" i="5"/>
  <c r="G168" i="5"/>
  <c r="F168" i="5"/>
  <c r="G167" i="5"/>
  <c r="F167" i="5"/>
  <c r="G166" i="5"/>
  <c r="F166" i="5"/>
  <c r="G165" i="5"/>
  <c r="F165" i="5"/>
  <c r="G164" i="5"/>
  <c r="F164" i="5"/>
  <c r="G163" i="5"/>
  <c r="F163" i="5"/>
  <c r="G162" i="5"/>
  <c r="F162" i="5"/>
  <c r="G161" i="5"/>
  <c r="F161" i="5"/>
  <c r="G160" i="5"/>
  <c r="F160" i="5"/>
  <c r="G159" i="5"/>
  <c r="F159" i="5"/>
  <c r="G158" i="5"/>
  <c r="F158" i="5"/>
  <c r="G157" i="5"/>
  <c r="F157" i="5"/>
  <c r="G156" i="5"/>
  <c r="F156" i="5"/>
  <c r="G155" i="5"/>
  <c r="F155" i="5"/>
  <c r="G154" i="5"/>
  <c r="F154" i="5"/>
  <c r="G153" i="5"/>
  <c r="F153" i="5"/>
  <c r="G152" i="5"/>
  <c r="F152" i="5"/>
  <c r="G151" i="5"/>
  <c r="F151" i="5"/>
  <c r="G150" i="5"/>
  <c r="F150" i="5"/>
  <c r="G149" i="5"/>
  <c r="F149" i="5"/>
  <c r="G148" i="5"/>
  <c r="F148" i="5"/>
  <c r="G147" i="5"/>
  <c r="F147" i="5"/>
  <c r="G146" i="5"/>
  <c r="F146" i="5"/>
  <c r="G145" i="5"/>
  <c r="F145" i="5"/>
  <c r="G144" i="5"/>
  <c r="F144" i="5"/>
  <c r="G143" i="5"/>
  <c r="F143" i="5"/>
  <c r="G142" i="5"/>
  <c r="F142" i="5"/>
  <c r="G141" i="5"/>
  <c r="F141" i="5"/>
  <c r="G140" i="5"/>
  <c r="F140" i="5"/>
  <c r="G139" i="5"/>
  <c r="F139" i="5"/>
  <c r="G138" i="5"/>
  <c r="F138" i="5"/>
  <c r="G137" i="5"/>
  <c r="F137" i="5"/>
  <c r="G136" i="5"/>
  <c r="F136" i="5"/>
  <c r="G135" i="5"/>
  <c r="F135" i="5"/>
  <c r="G134" i="5"/>
  <c r="F134" i="5"/>
  <c r="G133" i="5"/>
  <c r="F133" i="5"/>
  <c r="G132" i="5"/>
  <c r="F132" i="5"/>
  <c r="G131" i="5"/>
  <c r="F131" i="5"/>
  <c r="G130" i="5"/>
  <c r="F130" i="5"/>
  <c r="G129" i="5"/>
  <c r="F129" i="5"/>
  <c r="G128" i="5"/>
  <c r="F128" i="5"/>
  <c r="G127" i="5"/>
  <c r="F127" i="5"/>
  <c r="G126" i="5"/>
  <c r="F126" i="5"/>
  <c r="G125" i="5"/>
  <c r="F125" i="5"/>
  <c r="G124" i="5"/>
  <c r="F124" i="5"/>
  <c r="G123" i="5"/>
  <c r="F123" i="5"/>
  <c r="G122" i="5"/>
  <c r="F122" i="5"/>
  <c r="G121" i="5"/>
  <c r="F121" i="5"/>
  <c r="G120" i="5"/>
  <c r="F120" i="5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F96" i="5"/>
  <c r="G95" i="5"/>
  <c r="F95" i="5"/>
  <c r="G94" i="5"/>
  <c r="F94" i="5"/>
  <c r="G93" i="5"/>
  <c r="F93" i="5"/>
  <c r="G92" i="5"/>
  <c r="F92" i="5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D21" i="4" s="1"/>
  <c r="G20" i="5"/>
  <c r="F20" i="5"/>
  <c r="G19" i="5"/>
  <c r="F19" i="5"/>
  <c r="D19" i="4" s="1"/>
  <c r="G18" i="5"/>
  <c r="F18" i="5"/>
  <c r="D18" i="4" s="1"/>
  <c r="F17" i="5"/>
  <c r="D17" i="4" s="1"/>
  <c r="G16" i="5"/>
  <c r="F16" i="5"/>
  <c r="D16" i="4" s="1"/>
  <c r="G15" i="5"/>
  <c r="F15" i="5"/>
  <c r="D15" i="4" s="1"/>
  <c r="G14" i="5"/>
  <c r="F14" i="5"/>
  <c r="G13" i="5"/>
  <c r="F13" i="5"/>
  <c r="D13" i="4" s="1"/>
  <c r="G12" i="5"/>
  <c r="F12" i="5"/>
  <c r="D12" i="4" s="1"/>
  <c r="G11" i="5"/>
  <c r="F11" i="5"/>
  <c r="D11" i="4" s="1"/>
  <c r="G10" i="5"/>
  <c r="F10" i="5"/>
  <c r="D10" i="4" s="1"/>
  <c r="G9" i="5"/>
  <c r="F9" i="5"/>
  <c r="D9" i="4" s="1"/>
  <c r="G8" i="5"/>
  <c r="F8" i="5"/>
  <c r="D8" i="4" s="1"/>
  <c r="G7" i="5"/>
  <c r="F7" i="5"/>
  <c r="D7" i="4" s="1"/>
  <c r="G6" i="5"/>
  <c r="F6" i="5"/>
  <c r="D6" i="4" s="1"/>
  <c r="G5" i="5"/>
  <c r="F5" i="5"/>
  <c r="D5" i="4" s="1"/>
  <c r="J199" i="4"/>
  <c r="E199" i="4"/>
  <c r="D199" i="4"/>
  <c r="C199" i="4"/>
  <c r="B199" i="4"/>
  <c r="A199" i="4"/>
  <c r="J198" i="4"/>
  <c r="E198" i="4"/>
  <c r="D198" i="4"/>
  <c r="C198" i="4"/>
  <c r="B198" i="4"/>
  <c r="A198" i="4"/>
  <c r="J197" i="4"/>
  <c r="E197" i="4"/>
  <c r="D197" i="4"/>
  <c r="C197" i="4"/>
  <c r="B197" i="4"/>
  <c r="A197" i="4"/>
  <c r="J196" i="4"/>
  <c r="E196" i="4"/>
  <c r="D196" i="4"/>
  <c r="C196" i="4"/>
  <c r="B196" i="4"/>
  <c r="A196" i="4"/>
  <c r="J195" i="4"/>
  <c r="E195" i="4"/>
  <c r="D195" i="4"/>
  <c r="C195" i="4"/>
  <c r="B195" i="4"/>
  <c r="A195" i="4"/>
  <c r="J194" i="4"/>
  <c r="E194" i="4"/>
  <c r="D194" i="4"/>
  <c r="C194" i="4"/>
  <c r="B194" i="4"/>
  <c r="A194" i="4"/>
  <c r="J193" i="4"/>
  <c r="E193" i="4"/>
  <c r="D193" i="4"/>
  <c r="C193" i="4"/>
  <c r="B193" i="4"/>
  <c r="A193" i="4"/>
  <c r="J192" i="4"/>
  <c r="E192" i="4"/>
  <c r="D192" i="4"/>
  <c r="C192" i="4"/>
  <c r="B192" i="4"/>
  <c r="A192" i="4"/>
  <c r="J191" i="4"/>
  <c r="E191" i="4"/>
  <c r="D191" i="4"/>
  <c r="C191" i="4"/>
  <c r="B191" i="4"/>
  <c r="A191" i="4"/>
  <c r="J190" i="4"/>
  <c r="E190" i="4"/>
  <c r="D190" i="4"/>
  <c r="C190" i="4"/>
  <c r="B190" i="4"/>
  <c r="A190" i="4"/>
  <c r="J189" i="4"/>
  <c r="E189" i="4"/>
  <c r="D189" i="4"/>
  <c r="C189" i="4"/>
  <c r="B189" i="4"/>
  <c r="A189" i="4"/>
  <c r="J188" i="4"/>
  <c r="E188" i="4"/>
  <c r="D188" i="4"/>
  <c r="C188" i="4"/>
  <c r="B188" i="4"/>
  <c r="A188" i="4"/>
  <c r="J187" i="4"/>
  <c r="E187" i="4"/>
  <c r="D187" i="4"/>
  <c r="C187" i="4"/>
  <c r="B187" i="4"/>
  <c r="A187" i="4"/>
  <c r="J186" i="4"/>
  <c r="E186" i="4"/>
  <c r="D186" i="4"/>
  <c r="C186" i="4"/>
  <c r="B186" i="4"/>
  <c r="A186" i="4"/>
  <c r="J185" i="4"/>
  <c r="E185" i="4"/>
  <c r="D185" i="4"/>
  <c r="C185" i="4"/>
  <c r="B185" i="4"/>
  <c r="A185" i="4"/>
  <c r="J184" i="4"/>
  <c r="E184" i="4"/>
  <c r="D184" i="4"/>
  <c r="C184" i="4"/>
  <c r="B184" i="4"/>
  <c r="A184" i="4"/>
  <c r="J183" i="4"/>
  <c r="E183" i="4"/>
  <c r="D183" i="4"/>
  <c r="C183" i="4"/>
  <c r="B183" i="4"/>
  <c r="A183" i="4"/>
  <c r="J182" i="4"/>
  <c r="E182" i="4"/>
  <c r="D182" i="4"/>
  <c r="C182" i="4"/>
  <c r="B182" i="4"/>
  <c r="A182" i="4"/>
  <c r="J181" i="4"/>
  <c r="E181" i="4"/>
  <c r="D181" i="4"/>
  <c r="C181" i="4"/>
  <c r="B181" i="4"/>
  <c r="A181" i="4"/>
  <c r="J180" i="4"/>
  <c r="E180" i="4"/>
  <c r="D180" i="4"/>
  <c r="C180" i="4"/>
  <c r="B180" i="4"/>
  <c r="A180" i="4"/>
  <c r="J179" i="4"/>
  <c r="E179" i="4"/>
  <c r="D179" i="4"/>
  <c r="C179" i="4"/>
  <c r="B179" i="4"/>
  <c r="A179" i="4"/>
  <c r="J178" i="4"/>
  <c r="E178" i="4"/>
  <c r="D178" i="4"/>
  <c r="C178" i="4"/>
  <c r="B178" i="4"/>
  <c r="A178" i="4"/>
  <c r="J177" i="4"/>
  <c r="E177" i="4"/>
  <c r="D177" i="4"/>
  <c r="C177" i="4"/>
  <c r="B177" i="4"/>
  <c r="A177" i="4"/>
  <c r="J176" i="4"/>
  <c r="E176" i="4"/>
  <c r="D176" i="4"/>
  <c r="C176" i="4"/>
  <c r="B176" i="4"/>
  <c r="A176" i="4"/>
  <c r="J175" i="4"/>
  <c r="E175" i="4"/>
  <c r="D175" i="4"/>
  <c r="C175" i="4"/>
  <c r="B175" i="4"/>
  <c r="A175" i="4"/>
  <c r="J174" i="4"/>
  <c r="E174" i="4"/>
  <c r="D174" i="4"/>
  <c r="C174" i="4"/>
  <c r="B174" i="4"/>
  <c r="A174" i="4"/>
  <c r="J173" i="4"/>
  <c r="E173" i="4"/>
  <c r="D173" i="4"/>
  <c r="C173" i="4"/>
  <c r="B173" i="4"/>
  <c r="A173" i="4"/>
  <c r="J172" i="4"/>
  <c r="E172" i="4"/>
  <c r="D172" i="4"/>
  <c r="C172" i="4"/>
  <c r="B172" i="4"/>
  <c r="A172" i="4"/>
  <c r="J171" i="4"/>
  <c r="E171" i="4"/>
  <c r="D171" i="4"/>
  <c r="C171" i="4"/>
  <c r="B171" i="4"/>
  <c r="A171" i="4"/>
  <c r="J170" i="4"/>
  <c r="E170" i="4"/>
  <c r="D170" i="4"/>
  <c r="C170" i="4"/>
  <c r="B170" i="4"/>
  <c r="A170" i="4"/>
  <c r="I170" i="4" s="1"/>
  <c r="J169" i="4"/>
  <c r="E169" i="4"/>
  <c r="D169" i="4"/>
  <c r="C169" i="4"/>
  <c r="B169" i="4"/>
  <c r="A169" i="4"/>
  <c r="J168" i="4"/>
  <c r="E168" i="4"/>
  <c r="D168" i="4"/>
  <c r="C168" i="4"/>
  <c r="B168" i="4"/>
  <c r="A168" i="4"/>
  <c r="J167" i="4"/>
  <c r="E167" i="4"/>
  <c r="D167" i="4"/>
  <c r="C167" i="4"/>
  <c r="B167" i="4"/>
  <c r="A167" i="4"/>
  <c r="J166" i="4"/>
  <c r="E166" i="4"/>
  <c r="D166" i="4"/>
  <c r="C166" i="4"/>
  <c r="B166" i="4"/>
  <c r="A166" i="4"/>
  <c r="J165" i="4"/>
  <c r="E165" i="4"/>
  <c r="D165" i="4"/>
  <c r="C165" i="4"/>
  <c r="B165" i="4"/>
  <c r="A165" i="4"/>
  <c r="J164" i="4"/>
  <c r="E164" i="4"/>
  <c r="D164" i="4"/>
  <c r="C164" i="4"/>
  <c r="B164" i="4"/>
  <c r="A164" i="4"/>
  <c r="J163" i="4"/>
  <c r="E163" i="4"/>
  <c r="D163" i="4"/>
  <c r="C163" i="4"/>
  <c r="B163" i="4"/>
  <c r="A163" i="4"/>
  <c r="J162" i="4"/>
  <c r="E162" i="4"/>
  <c r="D162" i="4"/>
  <c r="C162" i="4"/>
  <c r="B162" i="4"/>
  <c r="A162" i="4"/>
  <c r="J161" i="4"/>
  <c r="E161" i="4"/>
  <c r="D161" i="4"/>
  <c r="C161" i="4"/>
  <c r="B161" i="4"/>
  <c r="A161" i="4"/>
  <c r="J160" i="4"/>
  <c r="E160" i="4"/>
  <c r="D160" i="4"/>
  <c r="C160" i="4"/>
  <c r="B160" i="4"/>
  <c r="A160" i="4"/>
  <c r="J159" i="4"/>
  <c r="E159" i="4"/>
  <c r="D159" i="4"/>
  <c r="C159" i="4"/>
  <c r="B159" i="4"/>
  <c r="A159" i="4"/>
  <c r="J158" i="4"/>
  <c r="E158" i="4"/>
  <c r="D158" i="4"/>
  <c r="C158" i="4"/>
  <c r="B158" i="4"/>
  <c r="A158" i="4"/>
  <c r="J157" i="4"/>
  <c r="E157" i="4"/>
  <c r="D157" i="4"/>
  <c r="C157" i="4"/>
  <c r="B157" i="4"/>
  <c r="A157" i="4"/>
  <c r="J156" i="4"/>
  <c r="E156" i="4"/>
  <c r="D156" i="4"/>
  <c r="C156" i="4"/>
  <c r="B156" i="4"/>
  <c r="A156" i="4"/>
  <c r="J155" i="4"/>
  <c r="E155" i="4"/>
  <c r="D155" i="4"/>
  <c r="C155" i="4"/>
  <c r="B155" i="4"/>
  <c r="A155" i="4"/>
  <c r="J154" i="4"/>
  <c r="E154" i="4"/>
  <c r="D154" i="4"/>
  <c r="C154" i="4"/>
  <c r="B154" i="4"/>
  <c r="A154" i="4"/>
  <c r="J153" i="4"/>
  <c r="E153" i="4"/>
  <c r="D153" i="4"/>
  <c r="C153" i="4"/>
  <c r="B153" i="4"/>
  <c r="A153" i="4"/>
  <c r="J152" i="4"/>
  <c r="E152" i="4"/>
  <c r="D152" i="4"/>
  <c r="C152" i="4"/>
  <c r="B152" i="4"/>
  <c r="A152" i="4"/>
  <c r="J151" i="4"/>
  <c r="E151" i="4"/>
  <c r="D151" i="4"/>
  <c r="C151" i="4"/>
  <c r="B151" i="4"/>
  <c r="A151" i="4"/>
  <c r="J150" i="4"/>
  <c r="E150" i="4"/>
  <c r="D150" i="4"/>
  <c r="C150" i="4"/>
  <c r="B150" i="4"/>
  <c r="A150" i="4"/>
  <c r="J149" i="4"/>
  <c r="E149" i="4"/>
  <c r="D149" i="4"/>
  <c r="C149" i="4"/>
  <c r="B149" i="4"/>
  <c r="A149" i="4"/>
  <c r="J148" i="4"/>
  <c r="E148" i="4"/>
  <c r="D148" i="4"/>
  <c r="C148" i="4"/>
  <c r="B148" i="4"/>
  <c r="A148" i="4"/>
  <c r="J147" i="4"/>
  <c r="E147" i="4"/>
  <c r="D147" i="4"/>
  <c r="C147" i="4"/>
  <c r="B147" i="4"/>
  <c r="A147" i="4"/>
  <c r="J146" i="4"/>
  <c r="E146" i="4"/>
  <c r="D146" i="4"/>
  <c r="C146" i="4"/>
  <c r="B146" i="4"/>
  <c r="A146" i="4"/>
  <c r="J145" i="4"/>
  <c r="E145" i="4"/>
  <c r="D145" i="4"/>
  <c r="C145" i="4"/>
  <c r="B145" i="4"/>
  <c r="A145" i="4"/>
  <c r="J144" i="4"/>
  <c r="E144" i="4"/>
  <c r="D144" i="4"/>
  <c r="C144" i="4"/>
  <c r="B144" i="4"/>
  <c r="A144" i="4"/>
  <c r="J143" i="4"/>
  <c r="E143" i="4"/>
  <c r="D143" i="4"/>
  <c r="C143" i="4"/>
  <c r="B143" i="4"/>
  <c r="A143" i="4"/>
  <c r="J142" i="4"/>
  <c r="E142" i="4"/>
  <c r="D142" i="4"/>
  <c r="C142" i="4"/>
  <c r="B142" i="4"/>
  <c r="A142" i="4"/>
  <c r="J141" i="4"/>
  <c r="E141" i="4"/>
  <c r="D141" i="4"/>
  <c r="C141" i="4"/>
  <c r="B141" i="4"/>
  <c r="A141" i="4"/>
  <c r="J140" i="4"/>
  <c r="E140" i="4"/>
  <c r="D140" i="4"/>
  <c r="C140" i="4"/>
  <c r="B140" i="4"/>
  <c r="A140" i="4"/>
  <c r="J139" i="4"/>
  <c r="E139" i="4"/>
  <c r="D139" i="4"/>
  <c r="C139" i="4"/>
  <c r="B139" i="4"/>
  <c r="A139" i="4"/>
  <c r="J138" i="4"/>
  <c r="E138" i="4"/>
  <c r="D138" i="4"/>
  <c r="C138" i="4"/>
  <c r="B138" i="4"/>
  <c r="A138" i="4"/>
  <c r="J137" i="4"/>
  <c r="E137" i="4"/>
  <c r="D137" i="4"/>
  <c r="C137" i="4"/>
  <c r="B137" i="4"/>
  <c r="A137" i="4"/>
  <c r="J136" i="4"/>
  <c r="E136" i="4"/>
  <c r="D136" i="4"/>
  <c r="C136" i="4"/>
  <c r="B136" i="4"/>
  <c r="A136" i="4"/>
  <c r="J135" i="4"/>
  <c r="E135" i="4"/>
  <c r="D135" i="4"/>
  <c r="C135" i="4"/>
  <c r="B135" i="4"/>
  <c r="A135" i="4"/>
  <c r="J134" i="4"/>
  <c r="E134" i="4"/>
  <c r="D134" i="4"/>
  <c r="C134" i="4"/>
  <c r="B134" i="4"/>
  <c r="A134" i="4"/>
  <c r="J133" i="4"/>
  <c r="E133" i="4"/>
  <c r="D133" i="4"/>
  <c r="C133" i="4"/>
  <c r="B133" i="4"/>
  <c r="A133" i="4"/>
  <c r="J132" i="4"/>
  <c r="E132" i="4"/>
  <c r="D132" i="4"/>
  <c r="C132" i="4"/>
  <c r="B132" i="4"/>
  <c r="A132" i="4"/>
  <c r="J131" i="4"/>
  <c r="E131" i="4"/>
  <c r="D131" i="4"/>
  <c r="C131" i="4"/>
  <c r="B131" i="4"/>
  <c r="A131" i="4"/>
  <c r="J130" i="4"/>
  <c r="E130" i="4"/>
  <c r="D130" i="4"/>
  <c r="C130" i="4"/>
  <c r="B130" i="4"/>
  <c r="A130" i="4"/>
  <c r="J129" i="4"/>
  <c r="E129" i="4"/>
  <c r="D129" i="4"/>
  <c r="C129" i="4"/>
  <c r="B129" i="4"/>
  <c r="A129" i="4"/>
  <c r="J128" i="4"/>
  <c r="E128" i="4"/>
  <c r="D128" i="4"/>
  <c r="C128" i="4"/>
  <c r="B128" i="4"/>
  <c r="A128" i="4"/>
  <c r="J127" i="4"/>
  <c r="E127" i="4"/>
  <c r="D127" i="4"/>
  <c r="C127" i="4"/>
  <c r="B127" i="4"/>
  <c r="A127" i="4"/>
  <c r="J126" i="4"/>
  <c r="E126" i="4"/>
  <c r="D126" i="4"/>
  <c r="C126" i="4"/>
  <c r="B126" i="4"/>
  <c r="A126" i="4"/>
  <c r="J125" i="4"/>
  <c r="E125" i="4"/>
  <c r="D125" i="4"/>
  <c r="C125" i="4"/>
  <c r="B125" i="4"/>
  <c r="A125" i="4"/>
  <c r="J124" i="4"/>
  <c r="E124" i="4"/>
  <c r="D124" i="4"/>
  <c r="C124" i="4"/>
  <c r="B124" i="4"/>
  <c r="A124" i="4"/>
  <c r="J123" i="4"/>
  <c r="E123" i="4"/>
  <c r="D123" i="4"/>
  <c r="C123" i="4"/>
  <c r="B123" i="4"/>
  <c r="A123" i="4"/>
  <c r="J122" i="4"/>
  <c r="E122" i="4"/>
  <c r="D122" i="4"/>
  <c r="C122" i="4"/>
  <c r="B122" i="4"/>
  <c r="A122" i="4"/>
  <c r="J121" i="4"/>
  <c r="E121" i="4"/>
  <c r="D121" i="4"/>
  <c r="C121" i="4"/>
  <c r="B121" i="4"/>
  <c r="A121" i="4"/>
  <c r="J120" i="4"/>
  <c r="E120" i="4"/>
  <c r="D120" i="4"/>
  <c r="C120" i="4"/>
  <c r="B120" i="4"/>
  <c r="A120" i="4"/>
  <c r="J119" i="4"/>
  <c r="E119" i="4"/>
  <c r="D119" i="4"/>
  <c r="C119" i="4"/>
  <c r="B119" i="4"/>
  <c r="A119" i="4"/>
  <c r="J118" i="4"/>
  <c r="E118" i="4"/>
  <c r="D118" i="4"/>
  <c r="C118" i="4"/>
  <c r="B118" i="4"/>
  <c r="A118" i="4"/>
  <c r="J117" i="4"/>
  <c r="E117" i="4"/>
  <c r="D117" i="4"/>
  <c r="C117" i="4"/>
  <c r="B117" i="4"/>
  <c r="A117" i="4"/>
  <c r="J116" i="4"/>
  <c r="E116" i="4"/>
  <c r="D116" i="4"/>
  <c r="C116" i="4"/>
  <c r="B116" i="4"/>
  <c r="A116" i="4"/>
  <c r="J115" i="4"/>
  <c r="E115" i="4"/>
  <c r="D115" i="4"/>
  <c r="C115" i="4"/>
  <c r="B115" i="4"/>
  <c r="A115" i="4"/>
  <c r="J114" i="4"/>
  <c r="E114" i="4"/>
  <c r="D114" i="4"/>
  <c r="C114" i="4"/>
  <c r="B114" i="4"/>
  <c r="A114" i="4"/>
  <c r="J113" i="4"/>
  <c r="E113" i="4"/>
  <c r="D113" i="4"/>
  <c r="C113" i="4"/>
  <c r="B113" i="4"/>
  <c r="A113" i="4"/>
  <c r="J112" i="4"/>
  <c r="E112" i="4"/>
  <c r="D112" i="4"/>
  <c r="C112" i="4"/>
  <c r="B112" i="4"/>
  <c r="A112" i="4"/>
  <c r="J111" i="4"/>
  <c r="E111" i="4"/>
  <c r="D111" i="4"/>
  <c r="C111" i="4"/>
  <c r="B111" i="4"/>
  <c r="A111" i="4"/>
  <c r="J110" i="4"/>
  <c r="E110" i="4"/>
  <c r="D110" i="4"/>
  <c r="C110" i="4"/>
  <c r="B110" i="4"/>
  <c r="A110" i="4"/>
  <c r="J109" i="4"/>
  <c r="E109" i="4"/>
  <c r="D109" i="4"/>
  <c r="C109" i="4"/>
  <c r="B109" i="4"/>
  <c r="A109" i="4"/>
  <c r="J108" i="4"/>
  <c r="E108" i="4"/>
  <c r="D108" i="4"/>
  <c r="C108" i="4"/>
  <c r="B108" i="4"/>
  <c r="A108" i="4"/>
  <c r="J107" i="4"/>
  <c r="E107" i="4"/>
  <c r="D107" i="4"/>
  <c r="C107" i="4"/>
  <c r="B107" i="4"/>
  <c r="A107" i="4"/>
  <c r="J106" i="4"/>
  <c r="E106" i="4"/>
  <c r="D106" i="4"/>
  <c r="C106" i="4"/>
  <c r="B106" i="4"/>
  <c r="A106" i="4"/>
  <c r="J105" i="4"/>
  <c r="E105" i="4"/>
  <c r="D105" i="4"/>
  <c r="C105" i="4"/>
  <c r="B105" i="4"/>
  <c r="A105" i="4"/>
  <c r="J104" i="4"/>
  <c r="E104" i="4"/>
  <c r="D104" i="4"/>
  <c r="C104" i="4"/>
  <c r="B104" i="4"/>
  <c r="A104" i="4"/>
  <c r="J103" i="4"/>
  <c r="E103" i="4"/>
  <c r="D103" i="4"/>
  <c r="C103" i="4"/>
  <c r="B103" i="4"/>
  <c r="A103" i="4"/>
  <c r="J102" i="4"/>
  <c r="E102" i="4"/>
  <c r="D102" i="4"/>
  <c r="C102" i="4"/>
  <c r="B102" i="4"/>
  <c r="A102" i="4"/>
  <c r="J101" i="4"/>
  <c r="E101" i="4"/>
  <c r="D101" i="4"/>
  <c r="C101" i="4"/>
  <c r="B101" i="4"/>
  <c r="A101" i="4"/>
  <c r="J100" i="4"/>
  <c r="E100" i="4"/>
  <c r="D100" i="4"/>
  <c r="C100" i="4"/>
  <c r="B100" i="4"/>
  <c r="A100" i="4"/>
  <c r="J99" i="4"/>
  <c r="E99" i="4"/>
  <c r="D99" i="4"/>
  <c r="C99" i="4"/>
  <c r="B99" i="4"/>
  <c r="A99" i="4"/>
  <c r="J98" i="4"/>
  <c r="E98" i="4"/>
  <c r="D98" i="4"/>
  <c r="C98" i="4"/>
  <c r="B98" i="4"/>
  <c r="A98" i="4"/>
  <c r="J97" i="4"/>
  <c r="E97" i="4"/>
  <c r="D97" i="4"/>
  <c r="C97" i="4"/>
  <c r="B97" i="4"/>
  <c r="A97" i="4"/>
  <c r="J96" i="4"/>
  <c r="E96" i="4"/>
  <c r="D96" i="4"/>
  <c r="C96" i="4"/>
  <c r="B96" i="4"/>
  <c r="A96" i="4"/>
  <c r="J95" i="4"/>
  <c r="E95" i="4"/>
  <c r="D95" i="4"/>
  <c r="C95" i="4"/>
  <c r="B95" i="4"/>
  <c r="A95" i="4"/>
  <c r="J94" i="4"/>
  <c r="E94" i="4"/>
  <c r="D94" i="4"/>
  <c r="C94" i="4"/>
  <c r="B94" i="4"/>
  <c r="A94" i="4"/>
  <c r="J93" i="4"/>
  <c r="E93" i="4"/>
  <c r="D93" i="4"/>
  <c r="C93" i="4"/>
  <c r="B93" i="4"/>
  <c r="A93" i="4"/>
  <c r="J92" i="4"/>
  <c r="E92" i="4"/>
  <c r="D92" i="4"/>
  <c r="C92" i="4"/>
  <c r="B92" i="4"/>
  <c r="A92" i="4"/>
  <c r="J91" i="4"/>
  <c r="E91" i="4"/>
  <c r="D91" i="4"/>
  <c r="C91" i="4"/>
  <c r="B91" i="4"/>
  <c r="A91" i="4"/>
  <c r="J90" i="4"/>
  <c r="E90" i="4"/>
  <c r="D90" i="4"/>
  <c r="C90" i="4"/>
  <c r="B90" i="4"/>
  <c r="A90" i="4"/>
  <c r="J89" i="4"/>
  <c r="E89" i="4"/>
  <c r="D89" i="4"/>
  <c r="C89" i="4"/>
  <c r="B89" i="4"/>
  <c r="A89" i="4"/>
  <c r="J88" i="4"/>
  <c r="E88" i="4"/>
  <c r="D88" i="4"/>
  <c r="C88" i="4"/>
  <c r="B88" i="4"/>
  <c r="A88" i="4"/>
  <c r="J87" i="4"/>
  <c r="E87" i="4"/>
  <c r="D87" i="4"/>
  <c r="C87" i="4"/>
  <c r="B87" i="4"/>
  <c r="A87" i="4"/>
  <c r="J86" i="4"/>
  <c r="E86" i="4"/>
  <c r="D86" i="4"/>
  <c r="C86" i="4"/>
  <c r="B86" i="4"/>
  <c r="A86" i="4"/>
  <c r="J85" i="4"/>
  <c r="E85" i="4"/>
  <c r="D85" i="4"/>
  <c r="C85" i="4"/>
  <c r="B85" i="4"/>
  <c r="A85" i="4"/>
  <c r="J84" i="4"/>
  <c r="E84" i="4"/>
  <c r="D84" i="4"/>
  <c r="C84" i="4"/>
  <c r="B84" i="4"/>
  <c r="A84" i="4"/>
  <c r="J83" i="4"/>
  <c r="E83" i="4"/>
  <c r="D83" i="4"/>
  <c r="C83" i="4"/>
  <c r="B83" i="4"/>
  <c r="A83" i="4"/>
  <c r="J82" i="4"/>
  <c r="E82" i="4"/>
  <c r="D82" i="4"/>
  <c r="C82" i="4"/>
  <c r="B82" i="4"/>
  <c r="A82" i="4"/>
  <c r="J81" i="4"/>
  <c r="E81" i="4"/>
  <c r="D81" i="4"/>
  <c r="C81" i="4"/>
  <c r="B81" i="4"/>
  <c r="A81" i="4"/>
  <c r="J80" i="4"/>
  <c r="E80" i="4"/>
  <c r="D80" i="4"/>
  <c r="C80" i="4"/>
  <c r="B80" i="4"/>
  <c r="A80" i="4"/>
  <c r="J79" i="4"/>
  <c r="E79" i="4"/>
  <c r="D79" i="4"/>
  <c r="C79" i="4"/>
  <c r="B79" i="4"/>
  <c r="A79" i="4"/>
  <c r="J78" i="4"/>
  <c r="E78" i="4"/>
  <c r="D78" i="4"/>
  <c r="C78" i="4"/>
  <c r="B78" i="4"/>
  <c r="A78" i="4"/>
  <c r="J77" i="4"/>
  <c r="E77" i="4"/>
  <c r="D77" i="4"/>
  <c r="C77" i="4"/>
  <c r="B77" i="4"/>
  <c r="A77" i="4"/>
  <c r="J76" i="4"/>
  <c r="E76" i="4"/>
  <c r="D76" i="4"/>
  <c r="C76" i="4"/>
  <c r="B76" i="4"/>
  <c r="A76" i="4"/>
  <c r="J75" i="4"/>
  <c r="E75" i="4"/>
  <c r="D75" i="4"/>
  <c r="C75" i="4"/>
  <c r="B75" i="4"/>
  <c r="A75" i="4"/>
  <c r="J74" i="4"/>
  <c r="E74" i="4"/>
  <c r="D74" i="4"/>
  <c r="C74" i="4"/>
  <c r="B74" i="4"/>
  <c r="A74" i="4"/>
  <c r="J73" i="4"/>
  <c r="E73" i="4"/>
  <c r="D73" i="4"/>
  <c r="C73" i="4"/>
  <c r="B73" i="4"/>
  <c r="A73" i="4"/>
  <c r="J72" i="4"/>
  <c r="E72" i="4"/>
  <c r="D72" i="4"/>
  <c r="C72" i="4"/>
  <c r="B72" i="4"/>
  <c r="A72" i="4"/>
  <c r="J71" i="4"/>
  <c r="E71" i="4"/>
  <c r="D71" i="4"/>
  <c r="C71" i="4"/>
  <c r="B71" i="4"/>
  <c r="A71" i="4"/>
  <c r="J70" i="4"/>
  <c r="E70" i="4"/>
  <c r="D70" i="4"/>
  <c r="C70" i="4"/>
  <c r="B70" i="4"/>
  <c r="A70" i="4"/>
  <c r="J69" i="4"/>
  <c r="E69" i="4"/>
  <c r="D69" i="4"/>
  <c r="C69" i="4"/>
  <c r="B69" i="4"/>
  <c r="A69" i="4"/>
  <c r="J68" i="4"/>
  <c r="E68" i="4"/>
  <c r="D68" i="4"/>
  <c r="C68" i="4"/>
  <c r="B68" i="4"/>
  <c r="A68" i="4"/>
  <c r="J67" i="4"/>
  <c r="E67" i="4"/>
  <c r="D67" i="4"/>
  <c r="C67" i="4"/>
  <c r="B67" i="4"/>
  <c r="A67" i="4"/>
  <c r="J66" i="4"/>
  <c r="E66" i="4"/>
  <c r="D66" i="4"/>
  <c r="C66" i="4"/>
  <c r="B66" i="4"/>
  <c r="A66" i="4"/>
  <c r="J65" i="4"/>
  <c r="E65" i="4"/>
  <c r="D65" i="4"/>
  <c r="C65" i="4"/>
  <c r="B65" i="4"/>
  <c r="A65" i="4"/>
  <c r="J64" i="4"/>
  <c r="E64" i="4"/>
  <c r="D64" i="4"/>
  <c r="C64" i="4"/>
  <c r="B64" i="4"/>
  <c r="A64" i="4"/>
  <c r="J63" i="4"/>
  <c r="E63" i="4"/>
  <c r="D63" i="4"/>
  <c r="C63" i="4"/>
  <c r="B63" i="4"/>
  <c r="A63" i="4"/>
  <c r="J62" i="4"/>
  <c r="E62" i="4"/>
  <c r="D62" i="4"/>
  <c r="C62" i="4"/>
  <c r="B62" i="4"/>
  <c r="A62" i="4"/>
  <c r="J61" i="4"/>
  <c r="E61" i="4"/>
  <c r="D61" i="4"/>
  <c r="C61" i="4"/>
  <c r="B61" i="4"/>
  <c r="A61" i="4"/>
  <c r="J60" i="4"/>
  <c r="E60" i="4"/>
  <c r="D60" i="4"/>
  <c r="C60" i="4"/>
  <c r="B60" i="4"/>
  <c r="A60" i="4"/>
  <c r="J59" i="4"/>
  <c r="E59" i="4"/>
  <c r="D59" i="4"/>
  <c r="C59" i="4"/>
  <c r="B59" i="4"/>
  <c r="A59" i="4"/>
  <c r="J58" i="4"/>
  <c r="E58" i="4"/>
  <c r="D58" i="4"/>
  <c r="C58" i="4"/>
  <c r="B58" i="4"/>
  <c r="A58" i="4"/>
  <c r="J57" i="4"/>
  <c r="E57" i="4"/>
  <c r="D57" i="4"/>
  <c r="C57" i="4"/>
  <c r="B57" i="4"/>
  <c r="A57" i="4"/>
  <c r="J56" i="4"/>
  <c r="E56" i="4"/>
  <c r="D56" i="4"/>
  <c r="C56" i="4"/>
  <c r="B56" i="4"/>
  <c r="A56" i="4"/>
  <c r="J55" i="4"/>
  <c r="E55" i="4"/>
  <c r="D55" i="4"/>
  <c r="C55" i="4"/>
  <c r="B55" i="4"/>
  <c r="A55" i="4"/>
  <c r="J54" i="4"/>
  <c r="E54" i="4"/>
  <c r="D54" i="4"/>
  <c r="C54" i="4"/>
  <c r="B54" i="4"/>
  <c r="A54" i="4"/>
  <c r="J53" i="4"/>
  <c r="E53" i="4"/>
  <c r="D53" i="4"/>
  <c r="C53" i="4"/>
  <c r="B53" i="4"/>
  <c r="A53" i="4"/>
  <c r="J52" i="4"/>
  <c r="E52" i="4"/>
  <c r="D52" i="4"/>
  <c r="C52" i="4"/>
  <c r="B52" i="4"/>
  <c r="A52" i="4"/>
  <c r="J51" i="4"/>
  <c r="E51" i="4"/>
  <c r="D51" i="4"/>
  <c r="C51" i="4"/>
  <c r="B51" i="4"/>
  <c r="A51" i="4"/>
  <c r="J50" i="4"/>
  <c r="E50" i="4"/>
  <c r="D50" i="4"/>
  <c r="C50" i="4"/>
  <c r="B50" i="4"/>
  <c r="A50" i="4"/>
  <c r="J49" i="4"/>
  <c r="E49" i="4"/>
  <c r="D49" i="4"/>
  <c r="C49" i="4"/>
  <c r="B49" i="4"/>
  <c r="A49" i="4"/>
  <c r="J48" i="4"/>
  <c r="E48" i="4"/>
  <c r="D48" i="4"/>
  <c r="C48" i="4"/>
  <c r="B48" i="4"/>
  <c r="A48" i="4"/>
  <c r="J47" i="4"/>
  <c r="E47" i="4"/>
  <c r="D47" i="4"/>
  <c r="C47" i="4"/>
  <c r="B47" i="4"/>
  <c r="A47" i="4"/>
  <c r="J46" i="4"/>
  <c r="E46" i="4"/>
  <c r="D46" i="4"/>
  <c r="C46" i="4"/>
  <c r="B46" i="4"/>
  <c r="A46" i="4"/>
  <c r="J45" i="4"/>
  <c r="E45" i="4"/>
  <c r="D45" i="4"/>
  <c r="C45" i="4"/>
  <c r="B45" i="4"/>
  <c r="A45" i="4"/>
  <c r="J44" i="4"/>
  <c r="E44" i="4"/>
  <c r="D44" i="4"/>
  <c r="C44" i="4"/>
  <c r="B44" i="4"/>
  <c r="A44" i="4"/>
  <c r="J43" i="4"/>
  <c r="E43" i="4"/>
  <c r="D43" i="4"/>
  <c r="C43" i="4"/>
  <c r="B43" i="4"/>
  <c r="A43" i="4"/>
  <c r="J42" i="4"/>
  <c r="E42" i="4"/>
  <c r="D42" i="4"/>
  <c r="C42" i="4"/>
  <c r="B42" i="4"/>
  <c r="A42" i="4"/>
  <c r="J41" i="4"/>
  <c r="E41" i="4"/>
  <c r="D41" i="4"/>
  <c r="C41" i="4"/>
  <c r="B41" i="4"/>
  <c r="A41" i="4"/>
  <c r="J40" i="4"/>
  <c r="E40" i="4"/>
  <c r="D40" i="4"/>
  <c r="C40" i="4"/>
  <c r="B40" i="4"/>
  <c r="A40" i="4"/>
  <c r="J39" i="4"/>
  <c r="E39" i="4"/>
  <c r="D39" i="4"/>
  <c r="C39" i="4"/>
  <c r="B39" i="4"/>
  <c r="A39" i="4"/>
  <c r="J38" i="4"/>
  <c r="E38" i="4"/>
  <c r="D38" i="4"/>
  <c r="C38" i="4"/>
  <c r="B38" i="4"/>
  <c r="A38" i="4"/>
  <c r="J37" i="4"/>
  <c r="E37" i="4"/>
  <c r="D37" i="4"/>
  <c r="C37" i="4"/>
  <c r="B37" i="4"/>
  <c r="A37" i="4"/>
  <c r="J36" i="4"/>
  <c r="E36" i="4"/>
  <c r="D36" i="4"/>
  <c r="C36" i="4"/>
  <c r="B36" i="4"/>
  <c r="A36" i="4"/>
  <c r="J35" i="4"/>
  <c r="E35" i="4"/>
  <c r="D35" i="4"/>
  <c r="C35" i="4"/>
  <c r="B35" i="4"/>
  <c r="A35" i="4"/>
  <c r="J34" i="4"/>
  <c r="E34" i="4"/>
  <c r="D34" i="4"/>
  <c r="C34" i="4"/>
  <c r="B34" i="4"/>
  <c r="A34" i="4"/>
  <c r="J33" i="4"/>
  <c r="E33" i="4"/>
  <c r="D33" i="4"/>
  <c r="C33" i="4"/>
  <c r="B33" i="4"/>
  <c r="A33" i="4"/>
  <c r="J32" i="4"/>
  <c r="E32" i="4"/>
  <c r="D32" i="4"/>
  <c r="C32" i="4"/>
  <c r="B32" i="4"/>
  <c r="A32" i="4"/>
  <c r="J31" i="4"/>
  <c r="E31" i="4"/>
  <c r="D31" i="4"/>
  <c r="C31" i="4"/>
  <c r="B31" i="4"/>
  <c r="A31" i="4"/>
  <c r="J30" i="4"/>
  <c r="E30" i="4"/>
  <c r="D30" i="4"/>
  <c r="C30" i="4"/>
  <c r="B30" i="4"/>
  <c r="A30" i="4"/>
  <c r="J29" i="4"/>
  <c r="E29" i="4"/>
  <c r="D29" i="4"/>
  <c r="C29" i="4"/>
  <c r="B29" i="4"/>
  <c r="A29" i="4"/>
  <c r="J28" i="4"/>
  <c r="E28" i="4"/>
  <c r="D28" i="4"/>
  <c r="C28" i="4"/>
  <c r="B28" i="4"/>
  <c r="A28" i="4"/>
  <c r="F28" i="4" s="1"/>
  <c r="J27" i="4"/>
  <c r="E27" i="4"/>
  <c r="D27" i="4"/>
  <c r="C27" i="4"/>
  <c r="B27" i="4"/>
  <c r="A27" i="4"/>
  <c r="J26" i="4"/>
  <c r="E26" i="4"/>
  <c r="D26" i="4"/>
  <c r="C26" i="4"/>
  <c r="B26" i="4"/>
  <c r="A26" i="4"/>
  <c r="I26" i="4" s="1"/>
  <c r="J25" i="4"/>
  <c r="E25" i="4"/>
  <c r="D25" i="4"/>
  <c r="C25" i="4"/>
  <c r="B25" i="4"/>
  <c r="A25" i="4"/>
  <c r="J24" i="4"/>
  <c r="E24" i="4"/>
  <c r="D24" i="4"/>
  <c r="C24" i="4"/>
  <c r="B24" i="4"/>
  <c r="A24" i="4"/>
  <c r="J23" i="4"/>
  <c r="E23" i="4"/>
  <c r="D23" i="4"/>
  <c r="C23" i="4"/>
  <c r="B23" i="4"/>
  <c r="A23" i="4"/>
  <c r="J22" i="4"/>
  <c r="E22" i="4"/>
  <c r="D22" i="4"/>
  <c r="C22" i="4"/>
  <c r="B22" i="4"/>
  <c r="A22" i="4"/>
  <c r="J21" i="4"/>
  <c r="E21" i="4"/>
  <c r="C21" i="4"/>
  <c r="B21" i="4"/>
  <c r="A21" i="4"/>
  <c r="J20" i="4"/>
  <c r="E20" i="4"/>
  <c r="D20" i="4"/>
  <c r="C20" i="4"/>
  <c r="B20" i="4"/>
  <c r="A20" i="4"/>
  <c r="J19" i="4"/>
  <c r="E19" i="4"/>
  <c r="C19" i="4"/>
  <c r="B19" i="4"/>
  <c r="A19" i="4"/>
  <c r="J18" i="4"/>
  <c r="E18" i="4"/>
  <c r="C18" i="4"/>
  <c r="B18" i="4"/>
  <c r="A18" i="4"/>
  <c r="J17" i="4"/>
  <c r="E17" i="4"/>
  <c r="C17" i="4"/>
  <c r="B17" i="4"/>
  <c r="A17" i="4"/>
  <c r="J16" i="4"/>
  <c r="E16" i="4"/>
  <c r="C16" i="4"/>
  <c r="B16" i="4"/>
  <c r="A16" i="4"/>
  <c r="J15" i="4"/>
  <c r="E15" i="4"/>
  <c r="C15" i="4"/>
  <c r="B15" i="4"/>
  <c r="A15" i="4"/>
  <c r="J14" i="4"/>
  <c r="E14" i="4"/>
  <c r="D14" i="4"/>
  <c r="C14" i="4"/>
  <c r="A14" i="4"/>
  <c r="J13" i="4"/>
  <c r="E13" i="4"/>
  <c r="C13" i="4"/>
  <c r="B13" i="4"/>
  <c r="A13" i="4"/>
  <c r="J12" i="4"/>
  <c r="E12" i="4"/>
  <c r="C12" i="4"/>
  <c r="B12" i="4"/>
  <c r="A12" i="4"/>
  <c r="J11" i="4"/>
  <c r="E11" i="4"/>
  <c r="C11" i="4"/>
  <c r="B11" i="4"/>
  <c r="A11" i="4"/>
  <c r="J10" i="4"/>
  <c r="E10" i="4"/>
  <c r="C10" i="4"/>
  <c r="B10" i="4"/>
  <c r="A10" i="4"/>
  <c r="J9" i="4"/>
  <c r="C9" i="4"/>
  <c r="B9" i="4"/>
  <c r="A9" i="4"/>
  <c r="J8" i="4"/>
  <c r="E8" i="4"/>
  <c r="C8" i="4"/>
  <c r="B8" i="4"/>
  <c r="A8" i="4"/>
  <c r="J7" i="4"/>
  <c r="E7" i="4"/>
  <c r="C7" i="4"/>
  <c r="B7" i="4"/>
  <c r="A7" i="4"/>
  <c r="J6" i="4"/>
  <c r="E6" i="4"/>
  <c r="C6" i="4"/>
  <c r="B6" i="4"/>
  <c r="A6" i="4"/>
  <c r="J5" i="4"/>
  <c r="E5" i="4"/>
  <c r="C5" i="4"/>
  <c r="B5" i="4"/>
  <c r="A5" i="4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F8" i="2"/>
  <c r="F9" i="2" s="1"/>
  <c r="F6" i="2"/>
  <c r="F7" i="2" s="1"/>
  <c r="A23" i="1"/>
  <c r="C17" i="1"/>
  <c r="B17" i="1"/>
  <c r="C16" i="1"/>
  <c r="B16" i="1"/>
  <c r="C15" i="1"/>
  <c r="B15" i="1"/>
  <c r="C14" i="1"/>
  <c r="B14" i="1"/>
  <c r="C13" i="1"/>
  <c r="B13" i="1"/>
  <c r="C12" i="1"/>
  <c r="B12" i="1"/>
  <c r="E8" i="1"/>
  <c r="E5" i="1"/>
  <c r="C5" i="1"/>
  <c r="A5" i="1"/>
  <c r="A2" i="1"/>
  <c r="A8" i="1" l="1"/>
  <c r="G5" i="1"/>
  <c r="E15" i="1"/>
  <c r="C8" i="1"/>
  <c r="I193" i="4"/>
  <c r="I199" i="4"/>
  <c r="I27" i="4"/>
  <c r="I29" i="4"/>
  <c r="I31" i="4"/>
  <c r="G47" i="4"/>
  <c r="F51" i="4"/>
  <c r="F57" i="4"/>
  <c r="F63" i="4"/>
  <c r="G65" i="4"/>
  <c r="G67" i="4"/>
  <c r="H73" i="4"/>
  <c r="I77" i="4"/>
  <c r="H79" i="4"/>
  <c r="G83" i="4"/>
  <c r="F87" i="4"/>
  <c r="F93" i="4"/>
  <c r="G97" i="4"/>
  <c r="G103" i="4"/>
  <c r="F105" i="4"/>
  <c r="F111" i="4"/>
  <c r="G115" i="4"/>
  <c r="G165" i="4"/>
  <c r="I188" i="4"/>
  <c r="H50" i="4"/>
  <c r="G188" i="4"/>
  <c r="G31" i="4"/>
  <c r="I153" i="4"/>
  <c r="F171" i="4"/>
  <c r="I183" i="4"/>
  <c r="H32" i="4"/>
  <c r="F34" i="4"/>
  <c r="I36" i="4"/>
  <c r="G40" i="4"/>
  <c r="G48" i="4"/>
  <c r="G50" i="4"/>
  <c r="I62" i="4"/>
  <c r="I68" i="4"/>
  <c r="I74" i="4"/>
  <c r="G106" i="4"/>
  <c r="I110" i="4"/>
  <c r="I116" i="4"/>
  <c r="I118" i="4"/>
  <c r="I124" i="4"/>
  <c r="I128" i="4"/>
  <c r="I136" i="4"/>
  <c r="I154" i="4"/>
  <c r="I158" i="4"/>
  <c r="F170" i="4"/>
  <c r="H123" i="4"/>
  <c r="H176" i="4"/>
  <c r="F182" i="4"/>
  <c r="G100" i="4"/>
  <c r="G35" i="4"/>
  <c r="F116" i="4"/>
  <c r="I146" i="4"/>
  <c r="F26" i="4"/>
  <c r="F67" i="4"/>
  <c r="H15" i="4"/>
  <c r="I67" i="4"/>
  <c r="I43" i="4"/>
  <c r="I159" i="4"/>
  <c r="G94" i="4"/>
  <c r="G116" i="4"/>
  <c r="H26" i="4"/>
  <c r="H183" i="4"/>
  <c r="G58" i="4"/>
  <c r="G123" i="4"/>
  <c r="H188" i="4"/>
  <c r="I105" i="4"/>
  <c r="I129" i="4"/>
  <c r="I141" i="4"/>
  <c r="I151" i="4"/>
  <c r="F153" i="4"/>
  <c r="I102" i="4"/>
  <c r="F14" i="4"/>
  <c r="I14" i="4" s="1"/>
  <c r="I64" i="4"/>
  <c r="G183" i="4"/>
  <c r="G187" i="4"/>
  <c r="F43" i="4"/>
  <c r="I89" i="4"/>
  <c r="H129" i="4"/>
  <c r="G146" i="4"/>
  <c r="G163" i="4"/>
  <c r="G111" i="4"/>
  <c r="H21" i="4"/>
  <c r="I79" i="4"/>
  <c r="G128" i="4"/>
  <c r="G176" i="4"/>
  <c r="H57" i="4"/>
  <c r="I78" i="4"/>
  <c r="H87" i="4"/>
  <c r="G110" i="4"/>
  <c r="I111" i="4"/>
  <c r="I123" i="4"/>
  <c r="G141" i="4"/>
  <c r="I176" i="4"/>
  <c r="I32" i="4"/>
  <c r="I50" i="4"/>
  <c r="H51" i="4"/>
  <c r="I93" i="4"/>
  <c r="I106" i="4"/>
  <c r="F128" i="4"/>
  <c r="H141" i="4"/>
  <c r="G145" i="4"/>
  <c r="F158" i="4"/>
  <c r="G175" i="4"/>
  <c r="G193" i="4"/>
  <c r="D15" i="1"/>
  <c r="I57" i="4"/>
  <c r="G72" i="4"/>
  <c r="I86" i="4"/>
  <c r="G90" i="4"/>
  <c r="I92" i="4"/>
  <c r="F110" i="4"/>
  <c r="H116" i="4"/>
  <c r="F140" i="4"/>
  <c r="G171" i="4"/>
  <c r="I181" i="4"/>
  <c r="I190" i="4"/>
  <c r="G11" i="4"/>
  <c r="E14" i="1"/>
  <c r="H111" i="4"/>
  <c r="G158" i="4"/>
  <c r="F22" i="4"/>
  <c r="I33" i="4"/>
  <c r="I35" i="4"/>
  <c r="G52" i="4"/>
  <c r="G54" i="4"/>
  <c r="I56" i="4"/>
  <c r="H105" i="4"/>
  <c r="H153" i="4"/>
  <c r="H171" i="4"/>
  <c r="G133" i="4"/>
  <c r="H159" i="4"/>
  <c r="I53" i="4"/>
  <c r="F79" i="4"/>
  <c r="G93" i="4"/>
  <c r="H27" i="4"/>
  <c r="H43" i="4"/>
  <c r="I100" i="4"/>
  <c r="F129" i="4"/>
  <c r="H146" i="4"/>
  <c r="F159" i="4"/>
  <c r="G170" i="4"/>
  <c r="I171" i="4"/>
  <c r="F188" i="4"/>
  <c r="F30" i="4"/>
  <c r="I30" i="4"/>
  <c r="G30" i="4"/>
  <c r="F49" i="4"/>
  <c r="I49" i="4"/>
  <c r="G49" i="4"/>
  <c r="H80" i="4"/>
  <c r="I80" i="4"/>
  <c r="F99" i="4"/>
  <c r="I99" i="4"/>
  <c r="H99" i="4"/>
  <c r="G99" i="4"/>
  <c r="H164" i="4"/>
  <c r="I164" i="4"/>
  <c r="G164" i="4"/>
  <c r="F164" i="4"/>
  <c r="F189" i="4"/>
  <c r="I189" i="4"/>
  <c r="H189" i="4"/>
  <c r="G189" i="4"/>
  <c r="F15" i="1"/>
  <c r="G10" i="4"/>
  <c r="I10" i="4"/>
  <c r="H10" i="4"/>
  <c r="I11" i="4"/>
  <c r="I25" i="4"/>
  <c r="G25" i="4"/>
  <c r="F25" i="4"/>
  <c r="F195" i="4"/>
  <c r="H195" i="4"/>
  <c r="I195" i="4"/>
  <c r="G195" i="4"/>
  <c r="F69" i="4"/>
  <c r="H69" i="4"/>
  <c r="H93" i="4"/>
  <c r="F135" i="4"/>
  <c r="H135" i="4"/>
  <c r="I135" i="4"/>
  <c r="G135" i="4"/>
  <c r="G153" i="4"/>
  <c r="I71" i="4"/>
  <c r="F75" i="4"/>
  <c r="I75" i="4"/>
  <c r="H75" i="4"/>
  <c r="G75" i="4"/>
  <c r="I139" i="4"/>
  <c r="G139" i="4"/>
  <c r="H152" i="4"/>
  <c r="I152" i="4"/>
  <c r="G152" i="4"/>
  <c r="F152" i="4"/>
  <c r="F10" i="4"/>
  <c r="F21" i="4"/>
  <c r="I21" i="4" s="1"/>
  <c r="H25" i="4"/>
  <c r="I42" i="4"/>
  <c r="G86" i="4"/>
  <c r="F177" i="4"/>
  <c r="I177" i="4"/>
  <c r="H177" i="4"/>
  <c r="G177" i="4"/>
  <c r="F13" i="1"/>
  <c r="H44" i="4"/>
  <c r="I44" i="4"/>
  <c r="I46" i="4"/>
  <c r="G46" i="4"/>
  <c r="I85" i="4"/>
  <c r="G85" i="4"/>
  <c r="F85" i="4"/>
  <c r="H86" i="4"/>
  <c r="F117" i="4"/>
  <c r="I117" i="4"/>
  <c r="H117" i="4"/>
  <c r="G117" i="4"/>
  <c r="H61" i="4"/>
  <c r="I61" i="4"/>
  <c r="F61" i="4"/>
  <c r="G64" i="4"/>
  <c r="F165" i="4"/>
  <c r="I165" i="4"/>
  <c r="H165" i="4"/>
  <c r="G57" i="4"/>
  <c r="F68" i="4"/>
  <c r="H68" i="4"/>
  <c r="G68" i="4"/>
  <c r="G105" i="4"/>
  <c r="G107" i="4"/>
  <c r="I112" i="4"/>
  <c r="G112" i="4"/>
  <c r="I145" i="4"/>
  <c r="I169" i="4"/>
  <c r="G169" i="4"/>
  <c r="I172" i="4"/>
  <c r="H194" i="4"/>
  <c r="I194" i="4"/>
  <c r="G194" i="4"/>
  <c r="F194" i="4"/>
  <c r="H182" i="4"/>
  <c r="I182" i="4"/>
  <c r="G182" i="4"/>
  <c r="E7" i="3"/>
  <c r="E6" i="3"/>
  <c r="E5" i="3"/>
  <c r="H122" i="4"/>
  <c r="I122" i="4"/>
  <c r="G122" i="4"/>
  <c r="F122" i="4"/>
  <c r="E8" i="3"/>
  <c r="I157" i="4"/>
  <c r="G157" i="4"/>
  <c r="H104" i="4"/>
  <c r="I104" i="4"/>
  <c r="H134" i="4"/>
  <c r="I134" i="4"/>
  <c r="G134" i="4"/>
  <c r="F134" i="4"/>
  <c r="I187" i="4"/>
  <c r="I82" i="4"/>
  <c r="G82" i="4"/>
  <c r="F16" i="1"/>
  <c r="H7" i="4"/>
  <c r="F7" i="4"/>
  <c r="I7" i="4" s="1"/>
  <c r="I37" i="4"/>
  <c r="F39" i="4"/>
  <c r="I39" i="4"/>
  <c r="H39" i="4"/>
  <c r="G39" i="4"/>
  <c r="G76" i="4"/>
  <c r="H140" i="4"/>
  <c r="G140" i="4"/>
  <c r="I140" i="4"/>
  <c r="F147" i="4"/>
  <c r="I147" i="4"/>
  <c r="H147" i="4"/>
  <c r="G147" i="4"/>
  <c r="H13" i="4"/>
  <c r="D16" i="1"/>
  <c r="I24" i="4"/>
  <c r="D13" i="1"/>
  <c r="E16" i="1"/>
  <c r="H36" i="4"/>
  <c r="I60" i="4"/>
  <c r="I96" i="4"/>
  <c r="I98" i="4"/>
  <c r="H128" i="4"/>
  <c r="I133" i="4"/>
  <c r="F141" i="4"/>
  <c r="H158" i="4"/>
  <c r="I163" i="4"/>
  <c r="G181" i="4"/>
  <c r="F183" i="4"/>
  <c r="G109" i="4"/>
  <c r="E12" i="1"/>
  <c r="G199" i="4"/>
  <c r="E13" i="1"/>
  <c r="H6" i="4"/>
  <c r="G26" i="4"/>
  <c r="H38" i="4"/>
  <c r="H55" i="4"/>
  <c r="H62" i="4"/>
  <c r="H91" i="4"/>
  <c r="H110" i="4"/>
  <c r="H170" i="4"/>
  <c r="F14" i="1"/>
  <c r="F17" i="1"/>
  <c r="H11" i="4"/>
  <c r="I22" i="4"/>
  <c r="H31" i="4"/>
  <c r="F45" i="4"/>
  <c r="F50" i="4"/>
  <c r="F81" i="4"/>
  <c r="F86" i="4"/>
  <c r="F123" i="4"/>
  <c r="G129" i="4"/>
  <c r="F146" i="4"/>
  <c r="G151" i="4"/>
  <c r="G159" i="4"/>
  <c r="I175" i="4"/>
  <c r="F176" i="4"/>
  <c r="F6" i="4"/>
  <c r="G6" i="4" s="1"/>
  <c r="H23" i="4"/>
  <c r="H125" i="4"/>
  <c r="G125" i="4"/>
  <c r="F125" i="4"/>
  <c r="H66" i="4"/>
  <c r="F66" i="4"/>
  <c r="H70" i="4"/>
  <c r="F70" i="4"/>
  <c r="H84" i="4"/>
  <c r="F84" i="4"/>
  <c r="H88" i="4"/>
  <c r="F88" i="4"/>
  <c r="I108" i="4"/>
  <c r="H108" i="4"/>
  <c r="G108" i="4"/>
  <c r="F108" i="4"/>
  <c r="I127" i="4"/>
  <c r="H127" i="4"/>
  <c r="F127" i="4"/>
  <c r="I143" i="4"/>
  <c r="H143" i="4"/>
  <c r="G143" i="4"/>
  <c r="F143" i="4"/>
  <c r="I161" i="4"/>
  <c r="H161" i="4"/>
  <c r="G161" i="4"/>
  <c r="F161" i="4"/>
  <c r="I179" i="4"/>
  <c r="H179" i="4"/>
  <c r="G179" i="4"/>
  <c r="F179" i="4"/>
  <c r="I197" i="4"/>
  <c r="H197" i="4"/>
  <c r="G197" i="4"/>
  <c r="F197" i="4"/>
  <c r="H95" i="4"/>
  <c r="F95" i="4"/>
  <c r="F5" i="4"/>
  <c r="I5" i="4" s="1"/>
  <c r="F24" i="4"/>
  <c r="G42" i="4"/>
  <c r="G53" i="4"/>
  <c r="G60" i="4"/>
  <c r="G71" i="4"/>
  <c r="G78" i="4"/>
  <c r="G89" i="4"/>
  <c r="H119" i="4"/>
  <c r="G119" i="4"/>
  <c r="F119" i="4"/>
  <c r="H130" i="4"/>
  <c r="G130" i="4"/>
  <c r="F130" i="4"/>
  <c r="H148" i="4"/>
  <c r="G148" i="4"/>
  <c r="F148" i="4"/>
  <c r="H166" i="4"/>
  <c r="G166" i="4"/>
  <c r="F166" i="4"/>
  <c r="H184" i="4"/>
  <c r="G184" i="4"/>
  <c r="F184" i="4"/>
  <c r="F29" i="4"/>
  <c r="F56" i="4"/>
  <c r="F74" i="4"/>
  <c r="F92" i="4"/>
  <c r="H101" i="4"/>
  <c r="F101" i="4"/>
  <c r="I121" i="4"/>
  <c r="H121" i="4"/>
  <c r="F121" i="4"/>
  <c r="I132" i="4"/>
  <c r="H132" i="4"/>
  <c r="G132" i="4"/>
  <c r="F132" i="4"/>
  <c r="I150" i="4"/>
  <c r="H150" i="4"/>
  <c r="G150" i="4"/>
  <c r="F150" i="4"/>
  <c r="I168" i="4"/>
  <c r="H168" i="4"/>
  <c r="G168" i="4"/>
  <c r="F168" i="4"/>
  <c r="I186" i="4"/>
  <c r="H186" i="4"/>
  <c r="G186" i="4"/>
  <c r="F186" i="4"/>
  <c r="H24" i="4"/>
  <c r="G29" i="4"/>
  <c r="H34" i="4"/>
  <c r="G38" i="4"/>
  <c r="G56" i="4"/>
  <c r="G74" i="4"/>
  <c r="G92" i="4"/>
  <c r="I97" i="4"/>
  <c r="H97" i="4"/>
  <c r="H113" i="4"/>
  <c r="G113" i="4"/>
  <c r="F113" i="4"/>
  <c r="H124" i="4"/>
  <c r="F124" i="4"/>
  <c r="H107" i="4"/>
  <c r="F107" i="4"/>
  <c r="I115" i="4"/>
  <c r="H115" i="4"/>
  <c r="F115" i="4"/>
  <c r="I125" i="4"/>
  <c r="I137" i="4"/>
  <c r="H137" i="4"/>
  <c r="G137" i="4"/>
  <c r="F137" i="4"/>
  <c r="I155" i="4"/>
  <c r="H155" i="4"/>
  <c r="G155" i="4"/>
  <c r="F155" i="4"/>
  <c r="I173" i="4"/>
  <c r="H173" i="4"/>
  <c r="G173" i="4"/>
  <c r="F173" i="4"/>
  <c r="I191" i="4"/>
  <c r="H191" i="4"/>
  <c r="G191" i="4"/>
  <c r="F191" i="4"/>
  <c r="H41" i="4"/>
  <c r="F41" i="4"/>
  <c r="H59" i="4"/>
  <c r="F59" i="4"/>
  <c r="D14" i="1"/>
  <c r="F38" i="4"/>
  <c r="F12" i="1"/>
  <c r="H5" i="4"/>
  <c r="I34" i="4"/>
  <c r="H47" i="4"/>
  <c r="F47" i="4"/>
  <c r="H56" i="4"/>
  <c r="H58" i="4"/>
  <c r="F58" i="4"/>
  <c r="G63" i="4"/>
  <c r="H72" i="4"/>
  <c r="F72" i="4"/>
  <c r="H74" i="4"/>
  <c r="H76" i="4"/>
  <c r="F76" i="4"/>
  <c r="H83" i="4"/>
  <c r="F83" i="4"/>
  <c r="H92" i="4"/>
  <c r="F98" i="4"/>
  <c r="D12" i="1"/>
  <c r="D17" i="1"/>
  <c r="H14" i="4"/>
  <c r="F16" i="4"/>
  <c r="I16" i="4" s="1"/>
  <c r="G23" i="4"/>
  <c r="G28" i="4"/>
  <c r="G33" i="4"/>
  <c r="G37" i="4"/>
  <c r="I38" i="4"/>
  <c r="G41" i="4"/>
  <c r="H45" i="4"/>
  <c r="F55" i="4"/>
  <c r="G59" i="4"/>
  <c r="H63" i="4"/>
  <c r="G66" i="4"/>
  <c r="G70" i="4"/>
  <c r="F73" i="4"/>
  <c r="G77" i="4"/>
  <c r="H81" i="4"/>
  <c r="G84" i="4"/>
  <c r="G88" i="4"/>
  <c r="F91" i="4"/>
  <c r="G95" i="4"/>
  <c r="G98" i="4"/>
  <c r="I103" i="4"/>
  <c r="H103" i="4"/>
  <c r="H118" i="4"/>
  <c r="F118" i="4"/>
  <c r="G127" i="4"/>
  <c r="H142" i="4"/>
  <c r="G142" i="4"/>
  <c r="F142" i="4"/>
  <c r="H160" i="4"/>
  <c r="G160" i="4"/>
  <c r="F160" i="4"/>
  <c r="H178" i="4"/>
  <c r="G178" i="4"/>
  <c r="F178" i="4"/>
  <c r="H196" i="4"/>
  <c r="G196" i="4"/>
  <c r="F196" i="4"/>
  <c r="H48" i="4"/>
  <c r="F48" i="4"/>
  <c r="H52" i="4"/>
  <c r="F52" i="4"/>
  <c r="G24" i="4"/>
  <c r="G34" i="4"/>
  <c r="E17" i="1"/>
  <c r="F23" i="4"/>
  <c r="F33" i="4"/>
  <c r="F37" i="4"/>
  <c r="H40" i="4"/>
  <c r="F40" i="4"/>
  <c r="G45" i="4"/>
  <c r="H54" i="4"/>
  <c r="F54" i="4"/>
  <c r="H65" i="4"/>
  <c r="F65" i="4"/>
  <c r="G81" i="4"/>
  <c r="H90" i="4"/>
  <c r="F90" i="4"/>
  <c r="H94" i="4"/>
  <c r="F94" i="4"/>
  <c r="I23" i="4"/>
  <c r="H28" i="4"/>
  <c r="H30" i="4"/>
  <c r="F32" i="4"/>
  <c r="H33" i="4"/>
  <c r="H35" i="4"/>
  <c r="F35" i="4"/>
  <c r="H37" i="4"/>
  <c r="I41" i="4"/>
  <c r="F44" i="4"/>
  <c r="I45" i="4"/>
  <c r="I48" i="4"/>
  <c r="I52" i="4"/>
  <c r="G55" i="4"/>
  <c r="I59" i="4"/>
  <c r="F62" i="4"/>
  <c r="I63" i="4"/>
  <c r="I66" i="4"/>
  <c r="I70" i="4"/>
  <c r="G73" i="4"/>
  <c r="F80" i="4"/>
  <c r="I81" i="4"/>
  <c r="I84" i="4"/>
  <c r="I88" i="4"/>
  <c r="G91" i="4"/>
  <c r="I95" i="4"/>
  <c r="H98" i="4"/>
  <c r="H100" i="4"/>
  <c r="F100" i="4"/>
  <c r="F104" i="4"/>
  <c r="I109" i="4"/>
  <c r="H109" i="4"/>
  <c r="F109" i="4"/>
  <c r="I119" i="4"/>
  <c r="I126" i="4"/>
  <c r="H126" i="4"/>
  <c r="G126" i="4"/>
  <c r="F126" i="4"/>
  <c r="I130" i="4"/>
  <c r="I144" i="4"/>
  <c r="H144" i="4"/>
  <c r="G144" i="4"/>
  <c r="F144" i="4"/>
  <c r="I148" i="4"/>
  <c r="I162" i="4"/>
  <c r="H162" i="4"/>
  <c r="G162" i="4"/>
  <c r="F162" i="4"/>
  <c r="I166" i="4"/>
  <c r="I180" i="4"/>
  <c r="H180" i="4"/>
  <c r="G180" i="4"/>
  <c r="F180" i="4"/>
  <c r="I184" i="4"/>
  <c r="I198" i="4"/>
  <c r="H198" i="4"/>
  <c r="G198" i="4"/>
  <c r="F198" i="4"/>
  <c r="F15" i="4"/>
  <c r="I15" i="4" s="1"/>
  <c r="H16" i="4"/>
  <c r="G22" i="4"/>
  <c r="F27" i="4"/>
  <c r="I28" i="4"/>
  <c r="G32" i="4"/>
  <c r="F36" i="4"/>
  <c r="G44" i="4"/>
  <c r="I55" i="4"/>
  <c r="G62" i="4"/>
  <c r="I73" i="4"/>
  <c r="G80" i="4"/>
  <c r="I91" i="4"/>
  <c r="G101" i="4"/>
  <c r="G104" i="4"/>
  <c r="H112" i="4"/>
  <c r="F112" i="4"/>
  <c r="G121" i="4"/>
  <c r="H77" i="4"/>
  <c r="F77" i="4"/>
  <c r="F11" i="4"/>
  <c r="F13" i="4"/>
  <c r="G13" i="4" s="1"/>
  <c r="H22" i="4"/>
  <c r="G27" i="4"/>
  <c r="F31" i="4"/>
  <c r="G36" i="4"/>
  <c r="H42" i="4"/>
  <c r="F42" i="4"/>
  <c r="H46" i="4"/>
  <c r="F46" i="4"/>
  <c r="H49" i="4"/>
  <c r="G51" i="4"/>
  <c r="H53" i="4"/>
  <c r="F53" i="4"/>
  <c r="H60" i="4"/>
  <c r="F60" i="4"/>
  <c r="H64" i="4"/>
  <c r="F64" i="4"/>
  <c r="H67" i="4"/>
  <c r="G69" i="4"/>
  <c r="H71" i="4"/>
  <c r="F71" i="4"/>
  <c r="H78" i="4"/>
  <c r="F78" i="4"/>
  <c r="H82" i="4"/>
  <c r="F82" i="4"/>
  <c r="H85" i="4"/>
  <c r="G87" i="4"/>
  <c r="H89" i="4"/>
  <c r="F89" i="4"/>
  <c r="H96" i="4"/>
  <c r="G96" i="4"/>
  <c r="F96" i="4"/>
  <c r="F97" i="4"/>
  <c r="I101" i="4"/>
  <c r="H106" i="4"/>
  <c r="F106" i="4"/>
  <c r="I113" i="4"/>
  <c r="I120" i="4"/>
  <c r="H120" i="4"/>
  <c r="G120" i="4"/>
  <c r="F120" i="4"/>
  <c r="G124" i="4"/>
  <c r="I131" i="4"/>
  <c r="H131" i="4"/>
  <c r="G131" i="4"/>
  <c r="F131" i="4"/>
  <c r="I149" i="4"/>
  <c r="H149" i="4"/>
  <c r="G149" i="4"/>
  <c r="F149" i="4"/>
  <c r="I167" i="4"/>
  <c r="H167" i="4"/>
  <c r="G167" i="4"/>
  <c r="F167" i="4"/>
  <c r="I185" i="4"/>
  <c r="H185" i="4"/>
  <c r="G185" i="4"/>
  <c r="F185" i="4"/>
  <c r="H136" i="4"/>
  <c r="G136" i="4"/>
  <c r="F136" i="4"/>
  <c r="H154" i="4"/>
  <c r="G154" i="4"/>
  <c r="F154" i="4"/>
  <c r="H172" i="4"/>
  <c r="G172" i="4"/>
  <c r="F172" i="4"/>
  <c r="H190" i="4"/>
  <c r="G190" i="4"/>
  <c r="F190" i="4"/>
  <c r="H29" i="4"/>
  <c r="I40" i="4"/>
  <c r="G43" i="4"/>
  <c r="I47" i="4"/>
  <c r="I51" i="4"/>
  <c r="I54" i="4"/>
  <c r="I58" i="4"/>
  <c r="G61" i="4"/>
  <c r="I65" i="4"/>
  <c r="I69" i="4"/>
  <c r="I72" i="4"/>
  <c r="I76" i="4"/>
  <c r="G79" i="4"/>
  <c r="I83" i="4"/>
  <c r="I87" i="4"/>
  <c r="I90" i="4"/>
  <c r="I94" i="4"/>
  <c r="H102" i="4"/>
  <c r="G102" i="4"/>
  <c r="F102" i="4"/>
  <c r="F103" i="4"/>
  <c r="I107" i="4"/>
  <c r="I114" i="4"/>
  <c r="H114" i="4"/>
  <c r="G114" i="4"/>
  <c r="F114" i="4"/>
  <c r="G118" i="4"/>
  <c r="I138" i="4"/>
  <c r="H138" i="4"/>
  <c r="G138" i="4"/>
  <c r="F138" i="4"/>
  <c r="I142" i="4"/>
  <c r="I156" i="4"/>
  <c r="H156" i="4"/>
  <c r="G156" i="4"/>
  <c r="F156" i="4"/>
  <c r="I160" i="4"/>
  <c r="I174" i="4"/>
  <c r="H174" i="4"/>
  <c r="G174" i="4"/>
  <c r="F174" i="4"/>
  <c r="I178" i="4"/>
  <c r="I192" i="4"/>
  <c r="H192" i="4"/>
  <c r="G192" i="4"/>
  <c r="F192" i="4"/>
  <c r="I196" i="4"/>
  <c r="F133" i="4"/>
  <c r="F139" i="4"/>
  <c r="F145" i="4"/>
  <c r="F151" i="4"/>
  <c r="F157" i="4"/>
  <c r="F163" i="4"/>
  <c r="F169" i="4"/>
  <c r="F175" i="4"/>
  <c r="F181" i="4"/>
  <c r="F187" i="4"/>
  <c r="F193" i="4"/>
  <c r="F199" i="4"/>
  <c r="H133" i="4"/>
  <c r="H139" i="4"/>
  <c r="H145" i="4"/>
  <c r="H151" i="4"/>
  <c r="H157" i="4"/>
  <c r="H163" i="4"/>
  <c r="H169" i="4"/>
  <c r="H175" i="4"/>
  <c r="H181" i="4"/>
  <c r="H187" i="4"/>
  <c r="H193" i="4"/>
  <c r="H199" i="4"/>
  <c r="F9" i="4" l="1"/>
  <c r="G9" i="4" s="1"/>
  <c r="H17" i="4"/>
  <c r="H18" i="4"/>
  <c r="G14" i="4"/>
  <c r="G7" i="4"/>
  <c r="F8" i="4"/>
  <c r="I8" i="4" s="1"/>
  <c r="F18" i="4"/>
  <c r="I18" i="4" s="1"/>
  <c r="H19" i="4"/>
  <c r="F20" i="4"/>
  <c r="H20" i="4"/>
  <c r="F19" i="4"/>
  <c r="F17" i="4"/>
  <c r="I17" i="4" s="1"/>
  <c r="F12" i="4"/>
  <c r="I12" i="4" s="1"/>
  <c r="H9" i="4"/>
  <c r="H8" i="4"/>
  <c r="G21" i="4"/>
  <c r="H12" i="4"/>
  <c r="G16" i="4"/>
  <c r="I6" i="4"/>
  <c r="G15" i="4"/>
  <c r="I9" i="4"/>
  <c r="G5" i="4"/>
  <c r="I13" i="4"/>
  <c r="G8" i="4" l="1"/>
  <c r="G18" i="4"/>
  <c r="G17" i="4"/>
  <c r="I19" i="4"/>
  <c r="G19" i="4"/>
  <c r="G12" i="4"/>
  <c r="G20" i="4"/>
  <c r="I20" i="4"/>
  <c r="G8" i="1" l="1"/>
</calcChain>
</file>

<file path=xl/sharedStrings.xml><?xml version="1.0" encoding="utf-8"?>
<sst xmlns="http://schemas.openxmlformats.org/spreadsheetml/2006/main" count="138" uniqueCount="90">
  <si>
    <t>ILLINOIS STATE UNIVERSITY • STUDENT GOVERNMENT ASSOCIATION</t>
  </si>
  <si>
    <t>BUDGET CONTROL &amp; SETTINGS</t>
  </si>
  <si>
    <t>SETTING</t>
  </si>
  <si>
    <t>VALUE</t>
  </si>
  <si>
    <t>LIVE CHECK</t>
  </si>
  <si>
    <t>Approved Total Budget</t>
  </si>
  <si>
    <t>Allocated to Line Items</t>
  </si>
  <si>
    <t>Fiscal Year</t>
  </si>
  <si>
    <t>FY2026-27</t>
  </si>
  <si>
    <t>Unallocated / Reserve</t>
  </si>
  <si>
    <t>Organization</t>
  </si>
  <si>
    <t>Student Government Association</t>
  </si>
  <si>
    <t>Actual Spending</t>
  </si>
  <si>
    <t>Last Updated</t>
  </si>
  <si>
    <t>Overall Remaining</t>
  </si>
  <si>
    <t>EDITING GUIDE</t>
  </si>
  <si>
    <t>1. Change the approved total budget or fiscal year in the yellow cells above.</t>
  </si>
  <si>
    <t>2. Maintain budget lines on Setup - Lists. Use Parent Line Item to create child lines; leave child budgets blank.</t>
  </si>
  <si>
    <t>3. Record each purchase on Transactions. Child purchases automatically reduce their parent allocation.</t>
  </si>
  <si>
    <t>4. Review Budget Detail for parent roll-ups and use filter arrows on all administrative tables.</t>
  </si>
  <si>
    <t>SGA TRANSACTION REGISTER</t>
  </si>
  <si>
    <t>Add one purchase per row. Choose the actual Line Item purchased; Roll-Up Budget Line is calculated automatically.</t>
  </si>
  <si>
    <t>Child-line purchases reduce their parent budget. Every column can be filtered using the header arrows.</t>
  </si>
  <si>
    <t>Date</t>
  </si>
  <si>
    <t>Purchase / Vendor</t>
  </si>
  <si>
    <t>Category</t>
  </si>
  <si>
    <t>Line Item</t>
  </si>
  <si>
    <t>Roll-Up Budget Line</t>
  </si>
  <si>
    <t>Reference / Voucher</t>
  </si>
  <si>
    <t>Amount</t>
  </si>
  <si>
    <t>Payment / Method</t>
  </si>
  <si>
    <t>Notes</t>
  </si>
  <si>
    <t>TurboVote</t>
  </si>
  <si>
    <t>External Programs</t>
  </si>
  <si>
    <t>Denny's Doughnuts</t>
  </si>
  <si>
    <t>Staff Development</t>
  </si>
  <si>
    <t>Fall Retreat - Breakfast</t>
  </si>
  <si>
    <t>P-Card</t>
  </si>
  <si>
    <t>Moe's</t>
  </si>
  <si>
    <t>Fall Retreat - Lunch</t>
  </si>
  <si>
    <t>EMDH</t>
  </si>
  <si>
    <t>Emerging Leadership Program</t>
  </si>
  <si>
    <t>University Account</t>
  </si>
  <si>
    <t>Amazon</t>
  </si>
  <si>
    <t>Outreach</t>
  </si>
  <si>
    <t>Homecoming</t>
  </si>
  <si>
    <t>Mental Health</t>
  </si>
  <si>
    <t>SGA BUDGET DETAIL &amp; ROLL-UP</t>
  </si>
  <si>
    <t>Parent lines show their complete allocation and rolled-up spending. Child lines show the purchases that make up the parent total.</t>
  </si>
  <si>
    <t>Maintain the hierarchy on Setup - Lists and record purchases on Transactions. This report updates automatically.</t>
  </si>
  <si>
    <t>Budget Line</t>
  </si>
  <si>
    <t>Parent Line</t>
  </si>
  <si>
    <t>Line Type</t>
  </si>
  <si>
    <t>Budget</t>
  </si>
  <si>
    <t>Actual</t>
  </si>
  <si>
    <t>Available</t>
  </si>
  <si>
    <t>% Expended</t>
  </si>
  <si>
    <t>Status</t>
  </si>
  <si>
    <t>BUDGET LINE SETUP &amp; HIERARCHY</t>
  </si>
  <si>
    <t>Master entry area: maintain every budget line here. To create a sub-line, enter its parent in Parent Line Item and leave its own Budget blank.</t>
  </si>
  <si>
    <t>Child purchases automatically roll up to the parent allocation. Budget Detail and the dashboard require no manual maintenance.</t>
  </si>
  <si>
    <t>Parent Line Item</t>
  </si>
  <si>
    <t>Notes / Use</t>
  </si>
  <si>
    <t>System Key (Automatic)</t>
  </si>
  <si>
    <t>Operating</t>
  </si>
  <si>
    <t>Medicare/FICA</t>
  </si>
  <si>
    <t>General Printing</t>
  </si>
  <si>
    <t>Office Supplies</t>
  </si>
  <si>
    <t>Fall Retreat</t>
  </si>
  <si>
    <t>Passing of the Gavel</t>
  </si>
  <si>
    <t>Marketing</t>
  </si>
  <si>
    <t>Promotional Items</t>
  </si>
  <si>
    <t>Civic Engagement</t>
  </si>
  <si>
    <t>Lobby Day</t>
  </si>
  <si>
    <t>Diversity Week</t>
  </si>
  <si>
    <t>General Initiatives/CC Events</t>
  </si>
  <si>
    <t>Special Project</t>
  </si>
  <si>
    <t>Furniture</t>
  </si>
  <si>
    <t>APPROVED BUDGET</t>
  </si>
  <si>
    <t>ALLOCATED</t>
  </si>
  <si>
    <t>ACTUAL SPENDING</t>
  </si>
  <si>
    <t>OVERALL REMAINING</t>
  </si>
  <si>
    <t>UNALLOCATED / RESERVE</t>
  </si>
  <si>
    <t>% OF APPROVED SPENT</t>
  </si>
  <si>
    <t>FUNDED LINES</t>
  </si>
  <si>
    <t>LINES NEEDING ATTENTION</t>
  </si>
  <si>
    <t>APPROPRIATION SUMMARY BY CATEGORY</t>
  </si>
  <si>
    <t>% of Allocated</t>
  </si>
  <si>
    <t>HOW TO READ THIS BUDGET</t>
  </si>
  <si>
    <t>Parent budget lines include spending from their child lines. Child rows explain the purchase breakdown and are never counted as separate allocations. Available equals Budget minus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</si>
</sst>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.00;[Red]&quot;($&quot;#,##0.00\);\-"/>
    <numFmt numFmtId="165" formatCode="0.0%"/>
    <numFmt numFmtId="166" formatCode="\$#,##0.00"/>
    <numFmt numFmtId="167" formatCode="mmm\ d&quot;, &quot;yyyy"/>
    <numFmt numFmtId="168" formatCode="mm/dd/yyyy"/>
    <numFmt numFmtId="169" formatCode="\$#,##0.00;[Red]&quot;-$&quot;#,##0.00"/>
  </numFmts>
  <fonts count="18">
    <font>
      <sz val="10"/>
      <name val="Arial"/>
      <family val="2"/>
    </font>
    <font>
      <sz val="11"/>
      <name val="Calibri"/>
      <charset val="1"/>
    </font>
    <font>
      <b/>
      <sz val="17"/>
      <color rgb="FFFFFFFF"/>
      <name val="Aptos"/>
      <charset val="1"/>
    </font>
    <font>
      <b/>
      <sz val="13"/>
      <color rgb="FFFFFFFF"/>
      <name val="Aptos"/>
      <charset val="1"/>
    </font>
    <font>
      <sz val="11"/>
      <name val="Aptos"/>
      <charset val="1"/>
    </font>
    <font>
      <b/>
      <sz val="11"/>
      <color rgb="FFFFFFFF"/>
      <name val="Aptos"/>
      <charset val="1"/>
    </font>
    <font>
      <b/>
      <sz val="16"/>
      <color rgb="FF252525"/>
      <name val="Aptos"/>
      <charset val="1"/>
    </font>
    <font>
      <b/>
      <sz val="14"/>
      <color rgb="FF252525"/>
      <name val="Aptos"/>
      <charset val="1"/>
    </font>
    <font>
      <b/>
      <sz val="11"/>
      <color rgb="FFFFFFFF"/>
      <name val="Calibri"/>
      <charset val="1"/>
    </font>
    <font>
      <sz val="11"/>
      <color rgb="FF252525"/>
      <name val="Calibri"/>
      <charset val="1"/>
    </font>
    <font>
      <sz val="11"/>
      <color rgb="FF252525"/>
      <name val="Aptos"/>
      <charset val="1"/>
    </font>
    <font>
      <i/>
      <sz val="11"/>
      <color rgb="FF666666"/>
      <name val="Aptos"/>
      <charset val="1"/>
    </font>
    <font>
      <b/>
      <sz val="18"/>
      <color rgb="FFFFFFFF"/>
      <name val="Aptos"/>
      <charset val="1"/>
    </font>
    <font>
      <b/>
      <sz val="16"/>
      <color rgb="FFFFFFFF"/>
      <name val="Aptos"/>
      <charset val="1"/>
    </font>
    <font>
      <b/>
      <sz val="11"/>
      <color rgb="FF2B2D31"/>
      <name val="Aptos"/>
      <charset val="1"/>
    </font>
    <font>
      <sz val="11"/>
      <color rgb="FF2B2D31"/>
      <name val="Aptos"/>
      <charset val="1"/>
    </font>
    <font>
      <i/>
      <sz val="11"/>
      <color rgb="FFFFFFFF"/>
      <name val="Aptos"/>
      <charset val="1"/>
    </font>
    <font>
      <i/>
      <sz val="11"/>
      <color rgb="FF252525"/>
      <name val="Aptos"/>
      <charset val="1"/>
    </font>
  </fonts>
  <fills count="10">
    <fill>
      <patternFill patternType="none"/>
    </fill>
    <fill>
      <patternFill patternType="gray125"/>
    </fill>
    <fill>
      <patternFill patternType="solid">
        <fgColor rgb="FFCE1126"/>
        <bgColor rgb="FF9B1C1C"/>
      </patternFill>
    </fill>
    <fill>
      <patternFill patternType="solid">
        <fgColor rgb="FF252525"/>
        <bgColor rgb="FF2B2D31"/>
      </patternFill>
    </fill>
    <fill>
      <patternFill patternType="solid">
        <fgColor rgb="FF8A0C1A"/>
        <bgColor rgb="FF9C0006"/>
      </patternFill>
    </fill>
    <fill>
      <patternFill patternType="solid">
        <fgColor rgb="FFFFFFFF"/>
        <bgColor rgb="FFF5F5F5"/>
      </patternFill>
    </fill>
    <fill>
      <patternFill patternType="solid">
        <fgColor rgb="FFE7E7E7"/>
        <bgColor rgb="FFDDEBF7"/>
      </patternFill>
    </fill>
    <fill>
      <patternFill patternType="solid">
        <fgColor rgb="FFF5F5F5"/>
        <bgColor rgb="FFF3F4F6"/>
      </patternFill>
    </fill>
    <fill>
      <patternFill patternType="solid">
        <fgColor rgb="FFF3F4F6"/>
        <bgColor rgb="FFF5F5F5"/>
      </patternFill>
    </fill>
    <fill>
      <patternFill patternType="solid">
        <fgColor rgb="FFFFF2CC"/>
        <bgColor rgb="FFFFF3CD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/>
      <bottom/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/>
      <top/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4" fillId="8" borderId="0" xfId="1" applyFont="1" applyFill="1" applyAlignment="1">
      <alignment wrapText="1"/>
    </xf>
    <xf numFmtId="0" fontId="5" fillId="4" borderId="0" xfId="1" applyFont="1" applyFill="1" applyAlignment="1">
      <alignment horizontal="center" wrapText="1"/>
    </xf>
    <xf numFmtId="0" fontId="5" fillId="3" borderId="0" xfId="1" applyFont="1" applyFill="1" applyAlignment="1">
      <alignment horizontal="center"/>
    </xf>
    <xf numFmtId="0" fontId="4" fillId="0" borderId="0" xfId="1" applyFont="1"/>
    <xf numFmtId="0" fontId="5" fillId="4" borderId="0" xfId="1" applyFont="1" applyFill="1" applyAlignment="1">
      <alignment horizontal="center"/>
    </xf>
    <xf numFmtId="0" fontId="5" fillId="5" borderId="0" xfId="1" applyFont="1" applyFill="1" applyAlignment="1">
      <alignment horizontal="center"/>
    </xf>
    <xf numFmtId="164" fontId="6" fillId="5" borderId="0" xfId="1" applyNumberFormat="1" applyFont="1" applyFill="1" applyAlignment="1">
      <alignment horizontal="center"/>
    </xf>
    <xf numFmtId="0" fontId="4" fillId="5" borderId="0" xfId="1" applyFont="1" applyFill="1"/>
    <xf numFmtId="164" fontId="7" fillId="5" borderId="0" xfId="1" applyNumberFormat="1" applyFont="1" applyFill="1" applyAlignment="1">
      <alignment horizontal="center"/>
    </xf>
    <xf numFmtId="165" fontId="7" fillId="5" borderId="0" xfId="1" applyNumberFormat="1" applyFont="1" applyFill="1" applyAlignment="1">
      <alignment horizontal="center"/>
    </xf>
    <xf numFmtId="1" fontId="7" fillId="5" borderId="0" xfId="1" applyNumberFormat="1" applyFont="1" applyFill="1" applyAlignment="1">
      <alignment horizontal="center"/>
    </xf>
    <xf numFmtId="164" fontId="4" fillId="5" borderId="0" xfId="1" applyNumberFormat="1" applyFont="1" applyFill="1"/>
    <xf numFmtId="165" fontId="4" fillId="5" borderId="0" xfId="1" applyNumberFormat="1" applyFont="1" applyFill="1"/>
    <xf numFmtId="0" fontId="4" fillId="6" borderId="0" xfId="1" applyFont="1" applyFill="1"/>
    <xf numFmtId="164" fontId="4" fillId="6" borderId="0" xfId="1" applyNumberFormat="1" applyFont="1" applyFill="1"/>
    <xf numFmtId="165" fontId="4" fillId="6" borderId="0" xfId="1" applyNumberFormat="1" applyFont="1" applyFill="1"/>
    <xf numFmtId="0" fontId="4" fillId="0" borderId="0" xfId="1" applyFont="1" applyAlignment="1">
      <alignment wrapText="1"/>
    </xf>
    <xf numFmtId="166" fontId="15" fillId="9" borderId="1" xfId="1" applyNumberFormat="1" applyFont="1" applyFill="1" applyBorder="1" applyAlignment="1">
      <alignment wrapText="1"/>
    </xf>
    <xf numFmtId="164" fontId="14" fillId="5" borderId="0" xfId="1" applyNumberFormat="1" applyFont="1" applyFill="1" applyAlignment="1">
      <alignment horizontal="right" wrapText="1"/>
    </xf>
    <xf numFmtId="0" fontId="15" fillId="9" borderId="2" xfId="1" applyFont="1" applyFill="1" applyBorder="1" applyAlignment="1">
      <alignment wrapText="1"/>
    </xf>
    <xf numFmtId="167" fontId="15" fillId="9" borderId="3" xfId="1" applyNumberFormat="1" applyFont="1" applyFill="1" applyBorder="1" applyAlignment="1">
      <alignment wrapText="1"/>
    </xf>
    <xf numFmtId="0" fontId="1" fillId="0" borderId="0" xfId="1" applyAlignment="1">
      <alignment wrapText="1"/>
    </xf>
    <xf numFmtId="167" fontId="4" fillId="0" borderId="0" xfId="1" applyNumberFormat="1" applyFont="1"/>
    <xf numFmtId="164" fontId="4" fillId="0" borderId="0" xfId="1" applyNumberFormat="1" applyFont="1"/>
    <xf numFmtId="168" fontId="1" fillId="0" borderId="0" xfId="1" applyNumberFormat="1"/>
    <xf numFmtId="169" fontId="1" fillId="0" borderId="0" xfId="1" applyNumberFormat="1"/>
    <xf numFmtId="165" fontId="4" fillId="0" borderId="0" xfId="1" applyNumberFormat="1" applyFont="1"/>
    <xf numFmtId="0" fontId="4" fillId="9" borderId="4" xfId="1" applyFont="1" applyFill="1" applyBorder="1"/>
    <xf numFmtId="164" fontId="4" fillId="9" borderId="4" xfId="1" applyNumberFormat="1" applyFont="1" applyFill="1" applyBorder="1"/>
    <xf numFmtId="0" fontId="4" fillId="9" borderId="4" xfId="1" applyFont="1" applyFill="1" applyBorder="1" applyAlignment="1">
      <alignment wrapText="1"/>
    </xf>
    <xf numFmtId="0" fontId="4" fillId="7" borderId="4" xfId="1" applyFont="1" applyFill="1" applyBorder="1"/>
    <xf numFmtId="0" fontId="4" fillId="9" borderId="5" xfId="1" applyFont="1" applyFill="1" applyBorder="1"/>
    <xf numFmtId="164" fontId="4" fillId="9" borderId="5" xfId="1" applyNumberFormat="1" applyFont="1" applyFill="1" applyBorder="1"/>
    <xf numFmtId="0" fontId="4" fillId="9" borderId="5" xfId="1" applyFont="1" applyFill="1" applyBorder="1" applyAlignment="1">
      <alignment wrapText="1"/>
    </xf>
    <xf numFmtId="0" fontId="4" fillId="7" borderId="5" xfId="1" applyFont="1" applyFill="1" applyBorder="1"/>
    <xf numFmtId="0" fontId="4" fillId="9" borderId="6" xfId="1" applyFont="1" applyFill="1" applyBorder="1"/>
    <xf numFmtId="164" fontId="4" fillId="9" borderId="6" xfId="1" applyNumberFormat="1" applyFont="1" applyFill="1" applyBorder="1"/>
    <xf numFmtId="0" fontId="4" fillId="9" borderId="6" xfId="1" applyFont="1" applyFill="1" applyBorder="1" applyAlignment="1">
      <alignment wrapText="1"/>
    </xf>
    <xf numFmtId="0" fontId="4" fillId="7" borderId="6" xfId="1" applyFont="1" applyFill="1" applyBorder="1"/>
    <xf numFmtId="0" fontId="12" fillId="2" borderId="0" xfId="1" applyFont="1" applyFill="1" applyAlignment="1">
      <alignment horizontal="center" vertical="center"/>
    </xf>
    <xf numFmtId="0" fontId="16" fillId="3" borderId="0" xfId="1" applyFont="1" applyFill="1" applyAlignment="1">
      <alignment horizontal="center"/>
    </xf>
    <xf numFmtId="0" fontId="17" fillId="7" borderId="0" xfId="1" applyFont="1" applyFill="1" applyAlignment="1">
      <alignment horizontal="center"/>
    </xf>
    <xf numFmtId="0" fontId="12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wrapText="1"/>
    </xf>
    <xf numFmtId="0" fontId="5" fillId="4" borderId="0" xfId="1" applyFont="1" applyFill="1" applyAlignment="1">
      <alignment horizontal="center" wrapText="1"/>
    </xf>
    <xf numFmtId="0" fontId="14" fillId="8" borderId="0" xfId="1" applyFont="1" applyFill="1" applyAlignment="1">
      <alignment wrapText="1"/>
    </xf>
    <xf numFmtId="0" fontId="10" fillId="7" borderId="0" xfId="1" applyFont="1" applyFill="1" applyAlignment="1">
      <alignment wrapText="1"/>
    </xf>
    <xf numFmtId="0" fontId="5" fillId="3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165" fontId="9" fillId="5" borderId="0" xfId="1" applyNumberFormat="1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10" fillId="7" borderId="0" xfId="1" applyFont="1" applyFill="1" applyAlignment="1">
      <alignment horizontal="center" wrapText="1"/>
    </xf>
    <xf numFmtId="0" fontId="11" fillId="0" borderId="0" xfId="1" applyFont="1" applyAlignment="1">
      <alignment horizontal="center"/>
    </xf>
    <xf numFmtId="165" fontId="9" fillId="6" borderId="0" xfId="1" applyNumberFormat="1" applyFont="1" applyFill="1" applyAlignment="1">
      <alignment horizontal="center"/>
    </xf>
  </cellXfs>
  <cellStyles count="2">
    <cellStyle name="Normal" xfId="0" builtinId="0"/>
    <cellStyle name="Normal 2" xfId="1" xr:uid="{00000000-0005-0000-0000-000006000000}"/>
  </cellStyles>
  <dxfs count="22">
    <dxf>
      <font>
        <b/>
        <color rgb="FF9B1C1C"/>
      </font>
      <fill>
        <patternFill>
          <bgColor rgb="FFF8D7DA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1F4E78"/>
      </font>
      <fill>
        <patternFill>
          <bgColor rgb="FFDDEBF7"/>
        </patternFill>
      </fill>
    </dxf>
    <dxf>
      <font>
        <color rgb="FF666666"/>
      </font>
      <fill>
        <patternFill>
          <bgColor rgb="FFF5F5F5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1F4E78"/>
      </font>
      <fill>
        <patternFill>
          <bgColor rgb="FFDDEBF7"/>
        </patternFill>
      </fill>
    </dxf>
    <dxf>
      <font>
        <color rgb="FF666666"/>
      </font>
      <fill>
        <patternFill>
          <bgColor rgb="FFF5F5F5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166534"/>
      </font>
      <fill>
        <patternFill>
          <bgColor rgb="FFE8F5E9"/>
        </patternFill>
      </fill>
    </dxf>
    <dxf>
      <font>
        <b/>
        <color rgb="FF8A5A00"/>
      </font>
      <fill>
        <patternFill>
          <bgColor rgb="FFFFF3CD"/>
        </patternFill>
      </fill>
    </dxf>
    <dxf>
      <font>
        <b/>
        <color rgb="FF9B1C1C"/>
      </font>
      <fill>
        <patternFill>
          <bgColor rgb="FFF8D7DA"/>
        </patternFill>
      </fill>
    </dxf>
    <dxf>
      <font>
        <b/>
        <color rgb="FF9B1C1C"/>
      </font>
      <fill>
        <patternFill>
          <bgColor rgb="FFF8D7DA"/>
        </patternFill>
      </fill>
    </dxf>
    <dxf>
      <font>
        <b/>
        <color rgb="FF9B1C1C"/>
      </font>
      <fill>
        <patternFill>
          <bgColor rgb="FFF8D7DA"/>
        </patternFill>
      </fill>
    </dxf>
    <dxf>
      <font>
        <b/>
        <color rgb="FF9B1C1C"/>
      </font>
      <fill>
        <patternFill>
          <bgColor rgb="FFF8D7DA"/>
        </patternFill>
      </fill>
    </dxf>
  </dxfs>
  <tableStyles count="0"/>
  <colors>
    <indexedColors>
      <rgbColor rgb="FF000000"/>
      <rgbColor rgb="FFFFFFFF"/>
      <rgbColor rgb="FFCE1126"/>
      <rgbColor rgb="FF00FF00"/>
      <rgbColor rgb="FF0000FF"/>
      <rgbColor rgb="FFF5F5F5"/>
      <rgbColor rgb="FFFF00FF"/>
      <rgbColor rgb="FF00FFFF"/>
      <rgbColor rgb="FF8A0C1A"/>
      <rgbColor rgb="FF166534"/>
      <rgbColor rgb="FF000080"/>
      <rgbColor rgb="FF7F6000"/>
      <rgbColor rgb="FF800080"/>
      <rgbColor rgb="FF008080"/>
      <rgbColor rgb="FFD0D0D0"/>
      <rgbColor rgb="FF808080"/>
      <rgbColor rgb="FF9999FF"/>
      <rgbColor rgb="FF8A5A00"/>
      <rgbColor rgb="FFFFF3CD"/>
      <rgbColor rgb="FFDDEBF7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9C0006"/>
      <rgbColor rgb="FF008080"/>
      <rgbColor rgb="FF0000FF"/>
      <rgbColor rgb="FF00CCFF"/>
      <rgbColor rgb="FFE8F5E9"/>
      <rgbColor rgb="FFE2F0D9"/>
      <rgbColor rgb="FFFFF2CC"/>
      <rgbColor rgb="FFE7E7E7"/>
      <rgbColor rgb="FFF8D7DA"/>
      <rgbColor rgb="FFF3F4F6"/>
      <rgbColor rgb="FFF4CC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375623"/>
      <rgbColor rgb="FF252525"/>
      <rgbColor rgb="FF9B1C1C"/>
      <rgbColor rgb="FF993366"/>
      <rgbColor rgb="FF1F4E78"/>
      <rgbColor rgb="FF2B2D3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ransactionsTable" displayName="TransactionsTable" ref="A4:I204" totalsRowShown="0">
  <autoFilter ref="A4:I204" xr:uid="{00000000-0009-0000-0100-000003000000}"/>
  <tableColumns count="9">
    <tableColumn id="1" xr3:uid="{00000000-0010-0000-0000-000001000000}" name="Date"/>
    <tableColumn id="2" xr3:uid="{00000000-0010-0000-0000-000002000000}" name="Purchase / Vendor"/>
    <tableColumn id="3" xr3:uid="{00000000-0010-0000-0000-000003000000}" name="Category"/>
    <tableColumn id="4" xr3:uid="{00000000-0010-0000-0000-000004000000}" name="Line Item"/>
    <tableColumn id="5" xr3:uid="{00000000-0010-0000-0000-000005000000}" name="Roll-Up Budget Line"/>
    <tableColumn id="6" xr3:uid="{00000000-0010-0000-0000-000006000000}" name="Reference / Voucher"/>
    <tableColumn id="7" xr3:uid="{00000000-0010-0000-0000-000007000000}" name="Amount"/>
    <tableColumn id="8" xr3:uid="{00000000-0010-0000-0000-000008000000}" name="Payment / Method"/>
    <tableColumn id="9" xr3:uid="{00000000-0010-0000-0000-000009000000}" name="Note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udgetRollupTable" displayName="BudgetRollupTable" ref="A4:J199" totalsRowShown="0">
  <autoFilter ref="A4:J199" xr:uid="{00000000-0009-0000-0100-000002000000}"/>
  <tableColumns count="10">
    <tableColumn id="1" xr3:uid="{00000000-0010-0000-0100-000001000000}" name="Category"/>
    <tableColumn id="2" xr3:uid="{00000000-0010-0000-0100-000002000000}" name="Budget Line"/>
    <tableColumn id="3" xr3:uid="{00000000-0010-0000-0100-000003000000}" name="Parent Line"/>
    <tableColumn id="4" xr3:uid="{00000000-0010-0000-0100-000004000000}" name="Line Type"/>
    <tableColumn id="5" xr3:uid="{00000000-0010-0000-0100-000005000000}" name="Budget"/>
    <tableColumn id="6" xr3:uid="{00000000-0010-0000-0100-000006000000}" name="Actual"/>
    <tableColumn id="7" xr3:uid="{00000000-0010-0000-0100-000007000000}" name="Available"/>
    <tableColumn id="8" xr3:uid="{00000000-0010-0000-0100-000008000000}" name="% Expended"/>
    <tableColumn id="9" xr3:uid="{00000000-0010-0000-0100-000009000000}" name="Status"/>
    <tableColumn id="10" xr3:uid="{00000000-0010-0000-0100-00000A000000}" name="Notes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BudgetHierarchyTable" displayName="BudgetHierarchyTable" ref="A4:G199" totalsRowShown="0">
  <autoFilter ref="A4:G199" xr:uid="{00000000-0009-0000-0100-000001000000}"/>
  <tableColumns count="7">
    <tableColumn id="1" xr3:uid="{00000000-0010-0000-0200-000001000000}" name="Category"/>
    <tableColumn id="2" xr3:uid="{00000000-0010-0000-0200-000002000000}" name="Line Item"/>
    <tableColumn id="3" xr3:uid="{00000000-0010-0000-0200-000003000000}" name="Parent Line Item"/>
    <tableColumn id="4" xr3:uid="{00000000-0010-0000-0200-000004000000}" name="Budget"/>
    <tableColumn id="5" xr3:uid="{00000000-0010-0000-0200-000005000000}" name="Notes / Use"/>
    <tableColumn id="6" xr3:uid="{00000000-0010-0000-0200-000006000000}" name="Line Type"/>
    <tableColumn id="7" xr3:uid="{00000000-0010-0000-0200-000007000000}" name="System Key (Automatic)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showGridLines="0" zoomScale="136" zoomScaleNormal="100" workbookViewId="0">
      <selection activeCell="B6" sqref="B6"/>
    </sheetView>
  </sheetViews>
  <sheetFormatPr defaultColWidth="8.7109375" defaultRowHeight="12.75"/>
  <cols>
    <col min="1" max="1" width="32" customWidth="1"/>
    <col min="2" max="2" width="30" customWidth="1"/>
    <col min="3" max="3" width="5" customWidth="1"/>
    <col min="4" max="5" width="21" customWidth="1"/>
    <col min="6" max="6" width="20" customWidth="1"/>
  </cols>
  <sheetData>
    <row r="1" spans="1:6" ht="14.25" customHeight="1">
      <c r="A1" s="43" t="s">
        <v>0</v>
      </c>
      <c r="B1" s="43"/>
      <c r="C1" s="43"/>
      <c r="D1" s="43"/>
      <c r="E1" s="43"/>
      <c r="F1" s="43"/>
    </row>
    <row r="2" spans="1:6">
      <c r="A2" s="43"/>
      <c r="B2" s="43"/>
      <c r="C2" s="43"/>
      <c r="D2" s="43"/>
      <c r="E2" s="43"/>
      <c r="F2" s="43"/>
    </row>
    <row r="3" spans="1:6" ht="22.35" customHeight="1">
      <c r="A3" s="44" t="s">
        <v>1</v>
      </c>
      <c r="B3" s="44"/>
      <c r="C3" s="44"/>
      <c r="D3" s="44"/>
      <c r="E3" s="44"/>
      <c r="F3" s="44"/>
    </row>
    <row r="4" spans="1:6" ht="15">
      <c r="A4" s="17"/>
      <c r="B4" s="17"/>
      <c r="C4" s="17"/>
      <c r="D4" s="17"/>
      <c r="E4" s="17"/>
      <c r="F4" s="17"/>
    </row>
    <row r="5" spans="1:6" ht="16.350000000000001" customHeight="1">
      <c r="A5" s="2" t="s">
        <v>2</v>
      </c>
      <c r="B5" s="2" t="s">
        <v>3</v>
      </c>
      <c r="C5" s="2"/>
      <c r="D5" s="45" t="s">
        <v>4</v>
      </c>
      <c r="E5" s="45"/>
      <c r="F5" s="45"/>
    </row>
    <row r="6" spans="1:6" ht="16.350000000000001" customHeight="1">
      <c r="A6" s="1" t="s">
        <v>5</v>
      </c>
      <c r="B6" s="18">
        <v>45650</v>
      </c>
      <c r="C6" s="17"/>
      <c r="D6" s="46" t="s">
        <v>6</v>
      </c>
      <c r="E6" s="46"/>
      <c r="F6" s="19">
        <f>SUM('Setup - Lists'!$D$5:$D$199)</f>
        <v>37142.550000000003</v>
      </c>
    </row>
    <row r="7" spans="1:6" ht="16.350000000000001" customHeight="1">
      <c r="A7" s="1" t="s">
        <v>7</v>
      </c>
      <c r="B7" s="20" t="s">
        <v>8</v>
      </c>
      <c r="C7" s="17"/>
      <c r="D7" s="46" t="s">
        <v>9</v>
      </c>
      <c r="E7" s="46"/>
      <c r="F7" s="19">
        <f>$B$6-F6</f>
        <v>8507.4499999999971</v>
      </c>
    </row>
    <row r="8" spans="1:6" ht="31.35" customHeight="1">
      <c r="A8" s="1" t="s">
        <v>10</v>
      </c>
      <c r="B8" s="20" t="s">
        <v>11</v>
      </c>
      <c r="C8" s="17"/>
      <c r="D8" s="46" t="s">
        <v>12</v>
      </c>
      <c r="E8" s="46"/>
      <c r="F8" s="19">
        <f>SUM(Transactions!$G$5:$G$204)</f>
        <v>2280.25</v>
      </c>
    </row>
    <row r="9" spans="1:6" ht="16.350000000000001" customHeight="1">
      <c r="A9" s="1" t="s">
        <v>13</v>
      </c>
      <c r="B9" s="21">
        <v>46266</v>
      </c>
      <c r="C9" s="17"/>
      <c r="D9" s="46" t="s">
        <v>14</v>
      </c>
      <c r="E9" s="46"/>
      <c r="F9" s="19">
        <f>$B$6-F8</f>
        <v>43369.75</v>
      </c>
    </row>
    <row r="10" spans="1:6" ht="15">
      <c r="A10" s="17"/>
      <c r="B10" s="17"/>
      <c r="C10" s="17"/>
      <c r="D10" s="17"/>
      <c r="E10" s="17"/>
      <c r="F10" s="17"/>
    </row>
    <row r="11" spans="1:6" ht="15">
      <c r="A11" s="17"/>
      <c r="B11" s="17"/>
      <c r="C11" s="17"/>
      <c r="D11" s="17"/>
      <c r="E11" s="17"/>
      <c r="F11" s="17"/>
    </row>
    <row r="12" spans="1:6" ht="16.350000000000001" customHeight="1">
      <c r="A12" s="48" t="s">
        <v>15</v>
      </c>
      <c r="B12" s="48"/>
      <c r="C12" s="48"/>
      <c r="D12" s="48"/>
      <c r="E12" s="48"/>
      <c r="F12" s="48"/>
    </row>
    <row r="13" spans="1:6" ht="16.350000000000001" customHeight="1">
      <c r="A13" s="47" t="s">
        <v>16</v>
      </c>
      <c r="B13" s="47"/>
      <c r="C13" s="47"/>
      <c r="D13" s="47"/>
      <c r="E13" s="47"/>
      <c r="F13" s="47"/>
    </row>
    <row r="14" spans="1:6" ht="16.350000000000001" customHeight="1">
      <c r="A14" s="47" t="s">
        <v>17</v>
      </c>
      <c r="B14" s="47"/>
      <c r="C14" s="47"/>
      <c r="D14" s="47"/>
      <c r="E14" s="47"/>
      <c r="F14" s="47"/>
    </row>
    <row r="15" spans="1:6" ht="16.350000000000001" customHeight="1">
      <c r="A15" s="47" t="s">
        <v>18</v>
      </c>
      <c r="B15" s="47"/>
      <c r="C15" s="47"/>
      <c r="D15" s="47"/>
      <c r="E15" s="47"/>
      <c r="F15" s="47"/>
    </row>
    <row r="16" spans="1:6" ht="16.350000000000001" customHeight="1">
      <c r="A16" s="47" t="s">
        <v>19</v>
      </c>
      <c r="B16" s="47"/>
      <c r="C16" s="47"/>
      <c r="D16" s="47"/>
      <c r="E16" s="47"/>
      <c r="F16" s="47"/>
    </row>
    <row r="17" spans="1:6" ht="15">
      <c r="A17" s="22"/>
      <c r="B17" s="22"/>
      <c r="C17" s="22"/>
      <c r="D17" s="22"/>
      <c r="E17" s="22"/>
      <c r="F17" s="22"/>
    </row>
    <row r="18" spans="1:6" ht="15">
      <c r="A18" s="22"/>
      <c r="B18" s="22"/>
      <c r="C18" s="22"/>
      <c r="D18" s="22"/>
      <c r="E18" s="22"/>
      <c r="F18" s="22"/>
    </row>
    <row r="19" spans="1:6" ht="15">
      <c r="A19" s="22"/>
      <c r="B19" s="22"/>
      <c r="C19" s="22"/>
      <c r="D19" s="22"/>
      <c r="E19" s="22"/>
      <c r="F19" s="22"/>
    </row>
    <row r="20" spans="1:6" ht="15">
      <c r="A20" s="22"/>
      <c r="B20" s="22"/>
      <c r="C20" s="22"/>
      <c r="D20" s="22"/>
      <c r="E20" s="22"/>
      <c r="F20" s="22"/>
    </row>
  </sheetData>
  <mergeCells count="12">
    <mergeCell ref="A15:F15"/>
    <mergeCell ref="A16:F16"/>
    <mergeCell ref="D8:E8"/>
    <mergeCell ref="D9:E9"/>
    <mergeCell ref="A12:F12"/>
    <mergeCell ref="A13:F13"/>
    <mergeCell ref="A14:F14"/>
    <mergeCell ref="A1:F2"/>
    <mergeCell ref="A3:F3"/>
    <mergeCell ref="D5:F5"/>
    <mergeCell ref="D6:E6"/>
    <mergeCell ref="D7:E7"/>
  </mergeCells>
  <conditionalFormatting sqref="F7">
    <cfRule type="expression" dxfId="21" priority="2">
      <formula>F7&lt;0</formula>
    </cfRule>
  </conditionalFormatting>
  <conditionalFormatting sqref="F9">
    <cfRule type="expression" dxfId="20" priority="3">
      <formula>F9&lt;0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0"/>
  <sheetViews>
    <sheetView showGridLines="0" zoomScaleNormal="100" workbookViewId="0">
      <selection activeCell="I10" sqref="I10"/>
    </sheetView>
  </sheetViews>
  <sheetFormatPr defaultColWidth="8.7109375" defaultRowHeight="12.75"/>
  <cols>
    <col min="1" max="1" width="16" customWidth="1"/>
    <col min="2" max="2" width="27" customWidth="1"/>
    <col min="3" max="3" width="23" customWidth="1"/>
    <col min="4" max="4" width="34" customWidth="1"/>
    <col min="5" max="5" width="29" customWidth="1"/>
    <col min="6" max="6" width="23" customWidth="1"/>
    <col min="7" max="7" width="15" customWidth="1"/>
    <col min="8" max="8" width="22" customWidth="1"/>
    <col min="9" max="9" width="43" customWidth="1"/>
  </cols>
  <sheetData>
    <row r="1" spans="1:9" ht="24">
      <c r="A1" s="40" t="s">
        <v>20</v>
      </c>
      <c r="B1" s="40"/>
      <c r="C1" s="40"/>
      <c r="D1" s="40"/>
      <c r="E1" s="40"/>
      <c r="F1" s="40"/>
      <c r="G1" s="40"/>
      <c r="H1" s="40"/>
      <c r="I1" s="40"/>
    </row>
    <row r="2" spans="1:9" ht="15">
      <c r="A2" s="41" t="s">
        <v>21</v>
      </c>
      <c r="B2" s="41"/>
      <c r="C2" s="41"/>
      <c r="D2" s="41"/>
      <c r="E2" s="41"/>
      <c r="F2" s="41"/>
      <c r="G2" s="41"/>
      <c r="H2" s="41"/>
      <c r="I2" s="41"/>
    </row>
    <row r="3" spans="1:9" ht="15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ht="1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</row>
    <row r="5" spans="1:9" ht="15">
      <c r="A5" s="23">
        <v>46253</v>
      </c>
      <c r="B5" s="4" t="s">
        <v>32</v>
      </c>
      <c r="C5" s="4" t="s">
        <v>33</v>
      </c>
      <c r="D5" s="4" t="s">
        <v>32</v>
      </c>
      <c r="E5" s="4" t="str">
        <f>IF(D5="","",IFERROR(IF(INDEX('Setup - Lists'!$C$5:$C$199,MATCH(C5&amp;"|"&amp;D5,'Setup - Lists'!$G$5:$G$199,0))="",D5,INDEX('Setup - Lists'!$C$5:$C$199,MATCH(C5&amp;"|"&amp;D5,'Setup - Lists'!$G$5:$G$199,0))),D5))</f>
        <v>TurboVote</v>
      </c>
      <c r="F5" s="4"/>
      <c r="G5" s="24">
        <v>1000</v>
      </c>
      <c r="H5" s="4"/>
      <c r="I5" s="4"/>
    </row>
    <row r="6" spans="1:9" ht="15">
      <c r="A6" s="23">
        <v>46250</v>
      </c>
      <c r="B6" s="4" t="s">
        <v>34</v>
      </c>
      <c r="C6" s="4" t="s">
        <v>35</v>
      </c>
      <c r="D6" s="4" t="s">
        <v>36</v>
      </c>
      <c r="E6" s="4" t="str">
        <f>IF(D6="","",IFERROR(IF(INDEX('Setup - Lists'!$C$5:$C$199,MATCH(C6&amp;"|"&amp;D6,'Setup - Lists'!$G$5:$G$199,0))="",D6,INDEX('Setup - Lists'!$C$5:$C$199,MATCH(C6&amp;"|"&amp;D6,'Setup - Lists'!$G$5:$G$199,0))),D6))</f>
        <v>Fall Retreat</v>
      </c>
      <c r="F6" s="4"/>
      <c r="G6" s="24">
        <v>69.66</v>
      </c>
      <c r="H6" s="4" t="s">
        <v>37</v>
      </c>
      <c r="I6" s="4"/>
    </row>
    <row r="7" spans="1:9" ht="15">
      <c r="A7" s="23">
        <v>46250</v>
      </c>
      <c r="B7" s="4" t="s">
        <v>38</v>
      </c>
      <c r="C7" s="4" t="s">
        <v>35</v>
      </c>
      <c r="D7" s="4" t="s">
        <v>39</v>
      </c>
      <c r="E7" s="4" t="str">
        <f>IF(D7="","",IFERROR(IF(INDEX('Setup - Lists'!$C$5:$C$199,MATCH(C7&amp;"|"&amp;D7,'Setup - Lists'!$G$5:$G$199,0))="",D7,INDEX('Setup - Lists'!$C$5:$C$199,MATCH(C7&amp;"|"&amp;D7,'Setup - Lists'!$G$5:$G$199,0))),D7))</f>
        <v>Fall Retreat</v>
      </c>
      <c r="F7" s="4"/>
      <c r="G7" s="24">
        <v>502.89</v>
      </c>
      <c r="H7" s="4" t="s">
        <v>37</v>
      </c>
      <c r="I7" s="4"/>
    </row>
    <row r="8" spans="1:9" ht="15">
      <c r="A8" s="23">
        <v>46279</v>
      </c>
      <c r="B8" s="4" t="s">
        <v>40</v>
      </c>
      <c r="C8" s="4" t="s">
        <v>35</v>
      </c>
      <c r="D8" s="4" t="s">
        <v>41</v>
      </c>
      <c r="E8" s="4" t="str">
        <f>IF(D8="","",IFERROR(IF(INDEX('Setup - Lists'!$C$5:$C$199,MATCH(C8&amp;"|"&amp;D8,'Setup - Lists'!$G$5:$G$199,0))="",D8,INDEX('Setup - Lists'!$C$5:$C$199,MATCH(C8&amp;"|"&amp;D8,'Setup - Lists'!$G$5:$G$199,0))),D8))</f>
        <v>Emerging Leadership Program</v>
      </c>
      <c r="F8" s="4"/>
      <c r="G8" s="24">
        <v>593.9</v>
      </c>
      <c r="H8" s="4" t="s">
        <v>42</v>
      </c>
      <c r="I8" s="4"/>
    </row>
    <row r="9" spans="1:9" ht="15">
      <c r="A9" s="23">
        <v>46304</v>
      </c>
      <c r="B9" s="4" t="s">
        <v>43</v>
      </c>
      <c r="C9" s="4" t="s">
        <v>44</v>
      </c>
      <c r="D9" s="4" t="s">
        <v>45</v>
      </c>
      <c r="E9" s="4" t="str">
        <f>IF(D9="","",IFERROR(IF(INDEX('Setup - Lists'!$C$5:$C$199,MATCH(C9&amp;"|"&amp;D9,'Setup - Lists'!$G$5:$G$199,0))="",D9,INDEX('Setup - Lists'!$C$5:$C$199,MATCH(C9&amp;"|"&amp;D9,'Setup - Lists'!$G$5:$G$199,0))),D9))</f>
        <v>Homecoming</v>
      </c>
      <c r="F9" s="4"/>
      <c r="G9" s="24">
        <v>38.950000000000003</v>
      </c>
      <c r="H9" s="4" t="s">
        <v>37</v>
      </c>
      <c r="I9" s="4"/>
    </row>
    <row r="10" spans="1:9" ht="15">
      <c r="A10" s="23">
        <v>46304</v>
      </c>
      <c r="B10" s="4" t="s">
        <v>34</v>
      </c>
      <c r="C10" s="4" t="s">
        <v>33</v>
      </c>
      <c r="D10" s="4" t="s">
        <v>46</v>
      </c>
      <c r="E10" s="4" t="str">
        <f>IF(D10="","",IFERROR(IF(INDEX('Setup - Lists'!$C$5:$C$199,MATCH(C10&amp;"|"&amp;D10,'Setup - Lists'!$G$5:$G$199,0))="",D10,INDEX('Setup - Lists'!$C$5:$C$199,MATCH(C10&amp;"|"&amp;D10,'Setup - Lists'!$G$5:$G$199,0))),D10))</f>
        <v>Mental Health</v>
      </c>
      <c r="F10" s="4"/>
      <c r="G10" s="24">
        <v>74.849999999999994</v>
      </c>
      <c r="H10" s="4" t="s">
        <v>37</v>
      </c>
      <c r="I10" s="4"/>
    </row>
    <row r="11" spans="1:9" ht="15">
      <c r="A11" s="23"/>
      <c r="B11" s="4"/>
      <c r="C11" s="4"/>
      <c r="D11" s="4"/>
      <c r="E11" s="4" t="str">
        <f>IF(D11="","",IFERROR(IF(INDEX('Setup - Lists'!$C$5:$C$199,MATCH(C11&amp;"|"&amp;D11,'Setup - Lists'!$G$5:$G$199,0))="",D11,INDEX('Setup - Lists'!$C$5:$C$199,MATCH(C11&amp;"|"&amp;D11,'Setup - Lists'!$G$5:$G$199,0))),D11))</f>
        <v/>
      </c>
      <c r="F11" s="4"/>
      <c r="G11" s="24"/>
      <c r="H11" s="4"/>
      <c r="I11" s="4"/>
    </row>
    <row r="12" spans="1:9" ht="15">
      <c r="A12" s="23"/>
      <c r="B12" s="4"/>
      <c r="C12" s="4"/>
      <c r="D12" s="4"/>
      <c r="E12" s="4" t="str">
        <f>IF(D12="","",IFERROR(IF(INDEX('Setup - Lists'!$C$5:$C$199,MATCH(C12&amp;"|"&amp;D12,'Setup - Lists'!$G$5:$G$199,0))="",D12,INDEX('Setup - Lists'!$C$5:$C$199,MATCH(C12&amp;"|"&amp;D12,'Setup - Lists'!$G$5:$G$199,0))),D12))</f>
        <v/>
      </c>
      <c r="F12" s="4"/>
      <c r="G12" s="24"/>
      <c r="H12" s="4"/>
      <c r="I12" s="4"/>
    </row>
    <row r="13" spans="1:9" ht="15">
      <c r="A13" s="23"/>
      <c r="B13" s="4"/>
      <c r="C13" s="4"/>
      <c r="D13" s="4"/>
      <c r="E13" s="4" t="str">
        <f>IF(D13="","",IFERROR(IF(INDEX('Setup - Lists'!$C$5:$C$199,MATCH(C13&amp;"|"&amp;D13,'Setup - Lists'!$G$5:$G$199,0))="",D13,INDEX('Setup - Lists'!$C$5:$C$199,MATCH(C13&amp;"|"&amp;D13,'Setup - Lists'!$G$5:$G$199,0))),D13))</f>
        <v/>
      </c>
      <c r="F13" s="4"/>
      <c r="G13" s="24"/>
      <c r="H13" s="4"/>
      <c r="I13" s="4"/>
    </row>
    <row r="14" spans="1:9" ht="15">
      <c r="A14" s="23"/>
      <c r="B14" s="4"/>
      <c r="C14" s="4"/>
      <c r="D14" s="4"/>
      <c r="E14" s="4" t="str">
        <f>IF(D14="","",IFERROR(IF(INDEX('Setup - Lists'!$C$5:$C$199,MATCH(C14&amp;"|"&amp;D14,'Setup - Lists'!$G$5:$G$199,0))="",D14,INDEX('Setup - Lists'!$C$5:$C$199,MATCH(C14&amp;"|"&amp;D14,'Setup - Lists'!$G$5:$G$199,0))),D14))</f>
        <v/>
      </c>
      <c r="F14" s="4"/>
      <c r="G14" s="24"/>
      <c r="H14" s="4"/>
      <c r="I14" s="4"/>
    </row>
    <row r="15" spans="1:9" ht="15">
      <c r="A15" s="23"/>
      <c r="B15" s="4"/>
      <c r="C15" s="4"/>
      <c r="D15" s="4"/>
      <c r="E15" s="4" t="str">
        <f>IF(D15="","",IFERROR(IF(INDEX('Setup - Lists'!$C$5:$C$199,MATCH(C15&amp;"|"&amp;D15,'Setup - Lists'!$G$5:$G$199,0))="",D15,INDEX('Setup - Lists'!$C$5:$C$199,MATCH(C15&amp;"|"&amp;D15,'Setup - Lists'!$G$5:$G$199,0))),D15))</f>
        <v/>
      </c>
      <c r="F15" s="4"/>
      <c r="G15" s="24"/>
      <c r="H15" s="4"/>
      <c r="I15" s="4"/>
    </row>
    <row r="16" spans="1:9" ht="15">
      <c r="A16" s="23"/>
      <c r="B16" s="4"/>
      <c r="C16" s="4"/>
      <c r="D16" s="4"/>
      <c r="E16" s="4" t="str">
        <f>IF(D16="","",IFERROR(IF(INDEX('Setup - Lists'!$C$5:$C$199,MATCH(C16&amp;"|"&amp;D16,'Setup - Lists'!$G$5:$G$199,0))="",D16,INDEX('Setup - Lists'!$C$5:$C$199,MATCH(C16&amp;"|"&amp;D16,'Setup - Lists'!$G$5:$G$199,0))),D16))</f>
        <v/>
      </c>
      <c r="F16" s="4"/>
      <c r="G16" s="24"/>
      <c r="H16" s="4"/>
      <c r="I16" s="4"/>
    </row>
    <row r="17" spans="1:9" ht="15">
      <c r="A17" s="23"/>
      <c r="B17" s="4"/>
      <c r="C17" s="4"/>
      <c r="D17" s="4"/>
      <c r="E17" s="4" t="str">
        <f>IF(D17="","",IFERROR(IF(INDEX('Setup - Lists'!$C$5:$C$199,MATCH(C17&amp;"|"&amp;D17,'Setup - Lists'!$G$5:$G$199,0))="",D17,INDEX('Setup - Lists'!$C$5:$C$199,MATCH(C17&amp;"|"&amp;D17,'Setup - Lists'!$G$5:$G$199,0))),D17))</f>
        <v/>
      </c>
      <c r="F17" s="4"/>
      <c r="G17" s="24"/>
      <c r="H17" s="4"/>
      <c r="I17" s="4"/>
    </row>
    <row r="18" spans="1:9" ht="15">
      <c r="A18" s="23"/>
      <c r="B18" s="4"/>
      <c r="C18" s="4"/>
      <c r="D18" s="4"/>
      <c r="E18" s="4" t="str">
        <f>IF(D18="","",IFERROR(IF(INDEX('Setup - Lists'!$C$5:$C$199,MATCH(C18&amp;"|"&amp;D18,'Setup - Lists'!$G$5:$G$199,0))="",D18,INDEX('Setup - Lists'!$C$5:$C$199,MATCH(C18&amp;"|"&amp;D18,'Setup - Lists'!$G$5:$G$199,0))),D18))</f>
        <v/>
      </c>
      <c r="F18" s="4"/>
      <c r="G18" s="24"/>
      <c r="H18" s="4"/>
      <c r="I18" s="4"/>
    </row>
    <row r="19" spans="1:9" ht="15">
      <c r="A19" s="23"/>
      <c r="B19" s="4"/>
      <c r="C19" s="4"/>
      <c r="D19" s="4"/>
      <c r="E19" s="4" t="str">
        <f>IF(D19="","",IFERROR(IF(INDEX('Setup - Lists'!$C$5:$C$199,MATCH(C19&amp;"|"&amp;D19,'Setup - Lists'!$G$5:$G$199,0))="",D19,INDEX('Setup - Lists'!$C$5:$C$199,MATCH(C19&amp;"|"&amp;D19,'Setup - Lists'!$G$5:$G$199,0))),D19))</f>
        <v/>
      </c>
      <c r="F19" s="4"/>
      <c r="G19" s="24"/>
      <c r="H19" s="4"/>
      <c r="I19" s="4"/>
    </row>
    <row r="20" spans="1:9" ht="15">
      <c r="A20" s="23"/>
      <c r="B20" s="4"/>
      <c r="C20" s="4"/>
      <c r="D20" s="4"/>
      <c r="E20" s="4" t="str">
        <f>IF(D20="","",IFERROR(IF(INDEX('Setup - Lists'!$C$5:$C$199,MATCH(C20&amp;"|"&amp;D20,'Setup - Lists'!$G$5:$G$199,0))="",D20,INDEX('Setup - Lists'!$C$5:$C$199,MATCH(C20&amp;"|"&amp;D20,'Setup - Lists'!$G$5:$G$199,0))),D20))</f>
        <v/>
      </c>
      <c r="F20" s="4"/>
      <c r="G20" s="24"/>
      <c r="H20" s="4"/>
      <c r="I20" s="4"/>
    </row>
    <row r="21" spans="1:9" ht="15">
      <c r="A21" s="23"/>
      <c r="B21" s="4"/>
      <c r="C21" s="4"/>
      <c r="D21" s="4"/>
      <c r="E21" s="4" t="str">
        <f>IF(D21="","",IFERROR(IF(INDEX('Setup - Lists'!$C$5:$C$199,MATCH(C21&amp;"|"&amp;D21,'Setup - Lists'!$G$5:$G$199,0))="",D21,INDEX('Setup - Lists'!$C$5:$C$199,MATCH(C21&amp;"|"&amp;D21,'Setup - Lists'!$G$5:$G$199,0))),D21))</f>
        <v/>
      </c>
      <c r="F21" s="4"/>
      <c r="G21" s="24"/>
      <c r="H21" s="4"/>
      <c r="I21" s="4"/>
    </row>
    <row r="22" spans="1:9" ht="15">
      <c r="A22" s="23"/>
      <c r="B22" s="4"/>
      <c r="C22" s="4"/>
      <c r="D22" s="4"/>
      <c r="E22" s="4" t="str">
        <f>IF(D22="","",IFERROR(IF(INDEX('Setup - Lists'!$C$5:$C$199,MATCH(C22&amp;"|"&amp;D22,'Setup - Lists'!$G$5:$G$199,0))="",D22,INDEX('Setup - Lists'!$C$5:$C$199,MATCH(C22&amp;"|"&amp;D22,'Setup - Lists'!$G$5:$G$199,0))),D22))</f>
        <v/>
      </c>
      <c r="F22" s="4"/>
      <c r="G22" s="24"/>
      <c r="H22" s="4"/>
      <c r="I22" s="4"/>
    </row>
    <row r="23" spans="1:9" ht="15">
      <c r="A23" s="23"/>
      <c r="B23" s="4"/>
      <c r="C23" s="4"/>
      <c r="D23" s="4"/>
      <c r="E23" s="4" t="str">
        <f>IF(D23="","",IFERROR(IF(INDEX('Setup - Lists'!$C$5:$C$199,MATCH(C23&amp;"|"&amp;D23,'Setup - Lists'!$G$5:$G$199,0))="",D23,INDEX('Setup - Lists'!$C$5:$C$199,MATCH(C23&amp;"|"&amp;D23,'Setup - Lists'!$G$5:$G$199,0))),D23))</f>
        <v/>
      </c>
      <c r="F23" s="4"/>
      <c r="G23" s="24"/>
      <c r="H23" s="4"/>
      <c r="I23" s="4"/>
    </row>
    <row r="24" spans="1:9" ht="15">
      <c r="A24" s="23"/>
      <c r="B24" s="4"/>
      <c r="C24" s="4"/>
      <c r="D24" s="4"/>
      <c r="E24" s="4" t="str">
        <f>IF(D24="","",IFERROR(IF(INDEX('Setup - Lists'!$C$5:$C$199,MATCH(C24&amp;"|"&amp;D24,'Setup - Lists'!$G$5:$G$199,0))="",D24,INDEX('Setup - Lists'!$C$5:$C$199,MATCH(C24&amp;"|"&amp;D24,'Setup - Lists'!$G$5:$G$199,0))),D24))</f>
        <v/>
      </c>
      <c r="F24" s="4"/>
      <c r="G24" s="24"/>
      <c r="H24" s="4"/>
      <c r="I24" s="4"/>
    </row>
    <row r="25" spans="1:9" ht="15">
      <c r="A25" s="23"/>
      <c r="B25" s="4"/>
      <c r="C25" s="4"/>
      <c r="D25" s="4"/>
      <c r="E25" s="4" t="str">
        <f>IF(D25="","",IFERROR(IF(INDEX('Setup - Lists'!$C$5:$C$199,MATCH(C25&amp;"|"&amp;D25,'Setup - Lists'!$G$5:$G$199,0))="",D25,INDEX('Setup - Lists'!$C$5:$C$199,MATCH(C25&amp;"|"&amp;D25,'Setup - Lists'!$G$5:$G$199,0))),D25))</f>
        <v/>
      </c>
      <c r="F25" s="4"/>
      <c r="G25" s="24"/>
      <c r="H25" s="4"/>
      <c r="I25" s="4"/>
    </row>
    <row r="26" spans="1:9" ht="15">
      <c r="A26" s="23"/>
      <c r="B26" s="4"/>
      <c r="C26" s="4"/>
      <c r="D26" s="4"/>
      <c r="E26" s="4" t="str">
        <f>IF(D26="","",IFERROR(IF(INDEX('Setup - Lists'!$C$5:$C$199,MATCH(C26&amp;"|"&amp;D26,'Setup - Lists'!$G$5:$G$199,0))="",D26,INDEX('Setup - Lists'!$C$5:$C$199,MATCH(C26&amp;"|"&amp;D26,'Setup - Lists'!$G$5:$G$199,0))),D26))</f>
        <v/>
      </c>
      <c r="F26" s="4"/>
      <c r="G26" s="24"/>
      <c r="H26" s="4"/>
      <c r="I26" s="4"/>
    </row>
    <row r="27" spans="1:9" ht="15">
      <c r="A27" s="23"/>
      <c r="B27" s="4"/>
      <c r="C27" s="4"/>
      <c r="D27" s="4"/>
      <c r="E27" s="4" t="str">
        <f>IF(D27="","",IFERROR(IF(INDEX('Setup - Lists'!$C$5:$C$199,MATCH(C27&amp;"|"&amp;D27,'Setup - Lists'!$G$5:$G$199,0))="",D27,INDEX('Setup - Lists'!$C$5:$C$199,MATCH(C27&amp;"|"&amp;D27,'Setup - Lists'!$G$5:$G$199,0))),D27))</f>
        <v/>
      </c>
      <c r="F27" s="4"/>
      <c r="G27" s="24"/>
      <c r="H27" s="4"/>
      <c r="I27" s="4"/>
    </row>
    <row r="28" spans="1:9" ht="15">
      <c r="A28" s="23"/>
      <c r="B28" s="4"/>
      <c r="C28" s="4"/>
      <c r="D28" s="4"/>
      <c r="E28" s="4" t="str">
        <f>IF(D28="","",IFERROR(IF(INDEX('Setup - Lists'!$C$5:$C$199,MATCH(C28&amp;"|"&amp;D28,'Setup - Lists'!$G$5:$G$199,0))="",D28,INDEX('Setup - Lists'!$C$5:$C$199,MATCH(C28&amp;"|"&amp;D28,'Setup - Lists'!$G$5:$G$199,0))),D28))</f>
        <v/>
      </c>
      <c r="F28" s="4"/>
      <c r="G28" s="24"/>
      <c r="H28" s="4"/>
      <c r="I28" s="4"/>
    </row>
    <row r="29" spans="1:9" ht="15">
      <c r="A29" s="23"/>
      <c r="B29" s="4"/>
      <c r="C29" s="4"/>
      <c r="D29" s="4"/>
      <c r="E29" s="4" t="str">
        <f>IF(D29="","",IFERROR(IF(INDEX('Setup - Lists'!$C$5:$C$199,MATCH(C29&amp;"|"&amp;D29,'Setup - Lists'!$G$5:$G$199,0))="",D29,INDEX('Setup - Lists'!$C$5:$C$199,MATCH(C29&amp;"|"&amp;D29,'Setup - Lists'!$G$5:$G$199,0))),D29))</f>
        <v/>
      </c>
      <c r="F29" s="4"/>
      <c r="G29" s="24"/>
      <c r="H29" s="4"/>
      <c r="I29" s="4"/>
    </row>
    <row r="30" spans="1:9" ht="15">
      <c r="A30" s="23"/>
      <c r="B30" s="4"/>
      <c r="C30" s="4"/>
      <c r="D30" s="4"/>
      <c r="E30" s="4" t="str">
        <f>IF(D30="","",IFERROR(IF(INDEX('Setup - Lists'!$C$5:$C$199,MATCH(C30&amp;"|"&amp;D30,'Setup - Lists'!$G$5:$G$199,0))="",D30,INDEX('Setup - Lists'!$C$5:$C$199,MATCH(C30&amp;"|"&amp;D30,'Setup - Lists'!$G$5:$G$199,0))),D30))</f>
        <v/>
      </c>
      <c r="F30" s="4"/>
      <c r="G30" s="24"/>
      <c r="H30" s="4"/>
      <c r="I30" s="4"/>
    </row>
    <row r="31" spans="1:9" ht="15">
      <c r="A31" s="23"/>
      <c r="B31" s="4"/>
      <c r="C31" s="4"/>
      <c r="D31" s="4"/>
      <c r="E31" s="4" t="str">
        <f>IF(D31="","",IFERROR(IF(INDEX('Setup - Lists'!$C$5:$C$199,MATCH(C31&amp;"|"&amp;D31,'Setup - Lists'!$G$5:$G$199,0))="",D31,INDEX('Setup - Lists'!$C$5:$C$199,MATCH(C31&amp;"|"&amp;D31,'Setup - Lists'!$G$5:$G$199,0))),D31))</f>
        <v/>
      </c>
      <c r="F31" s="4"/>
      <c r="G31" s="24"/>
      <c r="H31" s="4"/>
      <c r="I31" s="4"/>
    </row>
    <row r="32" spans="1:9" ht="15">
      <c r="A32" s="23"/>
      <c r="B32" s="4"/>
      <c r="C32" s="4"/>
      <c r="D32" s="4"/>
      <c r="E32" s="4" t="str">
        <f>IF(D32="","",IFERROR(IF(INDEX('Setup - Lists'!$C$5:$C$199,MATCH(C32&amp;"|"&amp;D32,'Setup - Lists'!$G$5:$G$199,0))="",D32,INDEX('Setup - Lists'!$C$5:$C$199,MATCH(C32&amp;"|"&amp;D32,'Setup - Lists'!$G$5:$G$199,0))),D32))</f>
        <v/>
      </c>
      <c r="F32" s="4"/>
      <c r="G32" s="24"/>
      <c r="H32" s="4"/>
      <c r="I32" s="4"/>
    </row>
    <row r="33" spans="1:9" ht="15">
      <c r="A33" s="23"/>
      <c r="B33" s="4"/>
      <c r="C33" s="4"/>
      <c r="D33" s="4"/>
      <c r="E33" s="4" t="str">
        <f>IF(D33="","",IFERROR(IF(INDEX('Setup - Lists'!$C$5:$C$199,MATCH(C33&amp;"|"&amp;D33,'Setup - Lists'!$G$5:$G$199,0))="",D33,INDEX('Setup - Lists'!$C$5:$C$199,MATCH(C33&amp;"|"&amp;D33,'Setup - Lists'!$G$5:$G$199,0))),D33))</f>
        <v/>
      </c>
      <c r="F33" s="4"/>
      <c r="G33" s="24"/>
      <c r="H33" s="4"/>
      <c r="I33" s="4"/>
    </row>
    <row r="34" spans="1:9" ht="15">
      <c r="A34" s="23"/>
      <c r="B34" s="4"/>
      <c r="C34" s="4"/>
      <c r="D34" s="4"/>
      <c r="E34" s="4" t="str">
        <f>IF(D34="","",IFERROR(IF(INDEX('Setup - Lists'!$C$5:$C$199,MATCH(C34&amp;"|"&amp;D34,'Setup - Lists'!$G$5:$G$199,0))="",D34,INDEX('Setup - Lists'!$C$5:$C$199,MATCH(C34&amp;"|"&amp;D34,'Setup - Lists'!$G$5:$G$199,0))),D34))</f>
        <v/>
      </c>
      <c r="F34" s="4"/>
      <c r="G34" s="24"/>
      <c r="H34" s="4"/>
      <c r="I34" s="4"/>
    </row>
    <row r="35" spans="1:9" ht="15">
      <c r="A35" s="23"/>
      <c r="B35" s="4"/>
      <c r="C35" s="4"/>
      <c r="D35" s="4"/>
      <c r="E35" s="4" t="str">
        <f>IF(D35="","",IFERROR(IF(INDEX('Setup - Lists'!$C$5:$C$199,MATCH(C35&amp;"|"&amp;D35,'Setup - Lists'!$G$5:$G$199,0))="",D35,INDEX('Setup - Lists'!$C$5:$C$199,MATCH(C35&amp;"|"&amp;D35,'Setup - Lists'!$G$5:$G$199,0))),D35))</f>
        <v/>
      </c>
      <c r="F35" s="4"/>
      <c r="G35" s="24"/>
      <c r="H35" s="4"/>
      <c r="I35" s="4"/>
    </row>
    <row r="36" spans="1:9" ht="15">
      <c r="A36" s="23"/>
      <c r="B36" s="4"/>
      <c r="C36" s="4"/>
      <c r="D36" s="4"/>
      <c r="E36" s="4" t="str">
        <f>IF(D36="","",IFERROR(IF(INDEX('Setup - Lists'!$C$5:$C$199,MATCH(C36&amp;"|"&amp;D36,'Setup - Lists'!$G$5:$G$199,0))="",D36,INDEX('Setup - Lists'!$C$5:$C$199,MATCH(C36&amp;"|"&amp;D36,'Setup - Lists'!$G$5:$G$199,0))),D36))</f>
        <v/>
      </c>
      <c r="F36" s="4"/>
      <c r="G36" s="24"/>
      <c r="H36" s="4"/>
      <c r="I36" s="4"/>
    </row>
    <row r="37" spans="1:9" ht="15">
      <c r="A37" s="23"/>
      <c r="B37" s="4"/>
      <c r="C37" s="4"/>
      <c r="D37" s="4"/>
      <c r="E37" s="4" t="str">
        <f>IF(D37="","",IFERROR(IF(INDEX('Setup - Lists'!$C$5:$C$199,MATCH(C37&amp;"|"&amp;D37,'Setup - Lists'!$G$5:$G$199,0))="",D37,INDEX('Setup - Lists'!$C$5:$C$199,MATCH(C37&amp;"|"&amp;D37,'Setup - Lists'!$G$5:$G$199,0))),D37))</f>
        <v/>
      </c>
      <c r="F37" s="4"/>
      <c r="G37" s="24"/>
      <c r="H37" s="4"/>
      <c r="I37" s="4"/>
    </row>
    <row r="38" spans="1:9" ht="15">
      <c r="A38" s="23"/>
      <c r="B38" s="4"/>
      <c r="C38" s="4"/>
      <c r="D38" s="4"/>
      <c r="E38" s="4" t="str">
        <f>IF(D38="","",IFERROR(IF(INDEX('Setup - Lists'!$C$5:$C$199,MATCH(C38&amp;"|"&amp;D38,'Setup - Lists'!$G$5:$G$199,0))="",D38,INDEX('Setup - Lists'!$C$5:$C$199,MATCH(C38&amp;"|"&amp;D38,'Setup - Lists'!$G$5:$G$199,0))),D38))</f>
        <v/>
      </c>
      <c r="F38" s="4"/>
      <c r="G38" s="24"/>
      <c r="H38" s="4"/>
      <c r="I38" s="4"/>
    </row>
    <row r="39" spans="1:9" ht="15">
      <c r="A39" s="23"/>
      <c r="B39" s="4"/>
      <c r="C39" s="4"/>
      <c r="D39" s="4"/>
      <c r="E39" s="4" t="str">
        <f>IF(D39="","",IFERROR(IF(INDEX('Setup - Lists'!$C$5:$C$199,MATCH(C39&amp;"|"&amp;D39,'Setup - Lists'!$G$5:$G$199,0))="",D39,INDEX('Setup - Lists'!$C$5:$C$199,MATCH(C39&amp;"|"&amp;D39,'Setup - Lists'!$G$5:$G$199,0))),D39))</f>
        <v/>
      </c>
      <c r="F39" s="4"/>
      <c r="G39" s="24"/>
      <c r="H39" s="4"/>
      <c r="I39" s="4"/>
    </row>
    <row r="40" spans="1:9" ht="15">
      <c r="A40" s="23"/>
      <c r="B40" s="4"/>
      <c r="C40" s="4"/>
      <c r="D40" s="4"/>
      <c r="E40" s="4" t="str">
        <f>IF(D40="","",IFERROR(IF(INDEX('Setup - Lists'!$C$5:$C$199,MATCH(C40&amp;"|"&amp;D40,'Setup - Lists'!$G$5:$G$199,0))="",D40,INDEX('Setup - Lists'!$C$5:$C$199,MATCH(C40&amp;"|"&amp;D40,'Setup - Lists'!$G$5:$G$199,0))),D40))</f>
        <v/>
      </c>
      <c r="F40" s="4"/>
      <c r="G40" s="24"/>
      <c r="H40" s="4"/>
      <c r="I40" s="4"/>
    </row>
    <row r="41" spans="1:9" ht="15">
      <c r="A41" s="23"/>
      <c r="B41" s="4"/>
      <c r="C41" s="4"/>
      <c r="D41" s="4"/>
      <c r="E41" s="4" t="str">
        <f>IF(D41="","",IFERROR(IF(INDEX('Setup - Lists'!$C$5:$C$199,MATCH(C41&amp;"|"&amp;D41,'Setup - Lists'!$G$5:$G$199,0))="",D41,INDEX('Setup - Lists'!$C$5:$C$199,MATCH(C41&amp;"|"&amp;D41,'Setup - Lists'!$G$5:$G$199,0))),D41))</f>
        <v/>
      </c>
      <c r="F41" s="4"/>
      <c r="G41" s="24"/>
      <c r="H41" s="4"/>
      <c r="I41" s="4"/>
    </row>
    <row r="42" spans="1:9" ht="15">
      <c r="A42" s="23"/>
      <c r="B42" s="4"/>
      <c r="C42" s="4"/>
      <c r="D42" s="4"/>
      <c r="E42" s="4" t="str">
        <f>IF(D42="","",IFERROR(IF(INDEX('Setup - Lists'!$C$5:$C$199,MATCH(C42&amp;"|"&amp;D42,'Setup - Lists'!$G$5:$G$199,0))="",D42,INDEX('Setup - Lists'!$C$5:$C$199,MATCH(C42&amp;"|"&amp;D42,'Setup - Lists'!$G$5:$G$199,0))),D42))</f>
        <v/>
      </c>
      <c r="F42" s="4"/>
      <c r="G42" s="24"/>
      <c r="H42" s="4"/>
      <c r="I42" s="4"/>
    </row>
    <row r="43" spans="1:9" ht="15">
      <c r="A43" s="23"/>
      <c r="B43" s="4"/>
      <c r="C43" s="4"/>
      <c r="D43" s="4"/>
      <c r="E43" s="4" t="str">
        <f>IF(D43="","",IFERROR(IF(INDEX('Setup - Lists'!$C$5:$C$199,MATCH(C43&amp;"|"&amp;D43,'Setup - Lists'!$G$5:$G$199,0))="",D43,INDEX('Setup - Lists'!$C$5:$C$199,MATCH(C43&amp;"|"&amp;D43,'Setup - Lists'!$G$5:$G$199,0))),D43))</f>
        <v/>
      </c>
      <c r="F43" s="4"/>
      <c r="G43" s="24"/>
      <c r="H43" s="4"/>
      <c r="I43" s="4"/>
    </row>
    <row r="44" spans="1:9" ht="15">
      <c r="A44" s="23"/>
      <c r="B44" s="4"/>
      <c r="C44" s="4"/>
      <c r="D44" s="4"/>
      <c r="E44" s="4" t="str">
        <f>IF(D44="","",IFERROR(IF(INDEX('Setup - Lists'!$C$5:$C$199,MATCH(C44&amp;"|"&amp;D44,'Setup - Lists'!$G$5:$G$199,0))="",D44,INDEX('Setup - Lists'!$C$5:$C$199,MATCH(C44&amp;"|"&amp;D44,'Setup - Lists'!$G$5:$G$199,0))),D44))</f>
        <v/>
      </c>
      <c r="F44" s="4"/>
      <c r="G44" s="24"/>
      <c r="H44" s="4"/>
      <c r="I44" s="4"/>
    </row>
    <row r="45" spans="1:9" ht="15">
      <c r="A45" s="23"/>
      <c r="B45" s="4"/>
      <c r="C45" s="4"/>
      <c r="D45" s="4"/>
      <c r="E45" s="4" t="str">
        <f>IF(D45="","",IFERROR(IF(INDEX('Setup - Lists'!$C$5:$C$199,MATCH(C45&amp;"|"&amp;D45,'Setup - Lists'!$G$5:$G$199,0))="",D45,INDEX('Setup - Lists'!$C$5:$C$199,MATCH(C45&amp;"|"&amp;D45,'Setup - Lists'!$G$5:$G$199,0))),D45))</f>
        <v/>
      </c>
      <c r="F45" s="4"/>
      <c r="G45" s="24"/>
      <c r="H45" s="4"/>
      <c r="I45" s="4"/>
    </row>
    <row r="46" spans="1:9" ht="15">
      <c r="A46" s="23"/>
      <c r="B46" s="4"/>
      <c r="C46" s="4"/>
      <c r="D46" s="4"/>
      <c r="E46" s="4" t="str">
        <f>IF(D46="","",IFERROR(IF(INDEX('Setup - Lists'!$C$5:$C$199,MATCH(C46&amp;"|"&amp;D46,'Setup - Lists'!$G$5:$G$199,0))="",D46,INDEX('Setup - Lists'!$C$5:$C$199,MATCH(C46&amp;"|"&amp;D46,'Setup - Lists'!$G$5:$G$199,0))),D46))</f>
        <v/>
      </c>
      <c r="F46" s="4"/>
      <c r="G46" s="24"/>
      <c r="H46" s="4"/>
      <c r="I46" s="4"/>
    </row>
    <row r="47" spans="1:9" ht="15">
      <c r="A47" s="23"/>
      <c r="B47" s="4"/>
      <c r="C47" s="4"/>
      <c r="D47" s="4"/>
      <c r="E47" s="4" t="str">
        <f>IF(D47="","",IFERROR(IF(INDEX('Setup - Lists'!$C$5:$C$199,MATCH(C47&amp;"|"&amp;D47,'Setup - Lists'!$G$5:$G$199,0))="",D47,INDEX('Setup - Lists'!$C$5:$C$199,MATCH(C47&amp;"|"&amp;D47,'Setup - Lists'!$G$5:$G$199,0))),D47))</f>
        <v/>
      </c>
      <c r="F47" s="4"/>
      <c r="G47" s="24"/>
      <c r="H47" s="4"/>
      <c r="I47" s="4"/>
    </row>
    <row r="48" spans="1:9" ht="15">
      <c r="A48" s="23"/>
      <c r="B48" s="4"/>
      <c r="C48" s="4"/>
      <c r="D48" s="4"/>
      <c r="E48" s="4" t="str">
        <f>IF(D48="","",IFERROR(IF(INDEX('Setup - Lists'!$C$5:$C$199,MATCH(C48&amp;"|"&amp;D48,'Setup - Lists'!$G$5:$G$199,0))="",D48,INDEX('Setup - Lists'!$C$5:$C$199,MATCH(C48&amp;"|"&amp;D48,'Setup - Lists'!$G$5:$G$199,0))),D48))</f>
        <v/>
      </c>
      <c r="F48" s="4"/>
      <c r="G48" s="24"/>
      <c r="H48" s="4"/>
      <c r="I48" s="4"/>
    </row>
    <row r="49" spans="1:9" ht="15">
      <c r="A49" s="23"/>
      <c r="B49" s="4"/>
      <c r="C49" s="4"/>
      <c r="D49" s="4"/>
      <c r="E49" s="4" t="str">
        <f>IF(D49="","",IFERROR(IF(INDEX('Setup - Lists'!$C$5:$C$199,MATCH(C49&amp;"|"&amp;D49,'Setup - Lists'!$G$5:$G$199,0))="",D49,INDEX('Setup - Lists'!$C$5:$C$199,MATCH(C49&amp;"|"&amp;D49,'Setup - Lists'!$G$5:$G$199,0))),D49))</f>
        <v/>
      </c>
      <c r="F49" s="4"/>
      <c r="G49" s="24"/>
      <c r="H49" s="4"/>
      <c r="I49" s="4"/>
    </row>
    <row r="50" spans="1:9" ht="15">
      <c r="A50" s="23"/>
      <c r="B50" s="4"/>
      <c r="C50" s="4"/>
      <c r="D50" s="4"/>
      <c r="E50" s="4" t="str">
        <f>IF(D50="","",IFERROR(IF(INDEX('Setup - Lists'!$C$5:$C$199,MATCH(C50&amp;"|"&amp;D50,'Setup - Lists'!$G$5:$G$199,0))="",D50,INDEX('Setup - Lists'!$C$5:$C$199,MATCH(C50&amp;"|"&amp;D50,'Setup - Lists'!$G$5:$G$199,0))),D50))</f>
        <v/>
      </c>
      <c r="F50" s="4"/>
      <c r="G50" s="24"/>
      <c r="H50" s="4"/>
      <c r="I50" s="4"/>
    </row>
    <row r="51" spans="1:9" ht="15">
      <c r="A51" s="23"/>
      <c r="B51" s="4"/>
      <c r="C51" s="4"/>
      <c r="D51" s="4"/>
      <c r="E51" s="4" t="str">
        <f>IF(D51="","",IFERROR(IF(INDEX('Setup - Lists'!$C$5:$C$199,MATCH(C51&amp;"|"&amp;D51,'Setup - Lists'!$G$5:$G$199,0))="",D51,INDEX('Setup - Lists'!$C$5:$C$199,MATCH(C51&amp;"|"&amp;D51,'Setup - Lists'!$G$5:$G$199,0))),D51))</f>
        <v/>
      </c>
      <c r="F51" s="4"/>
      <c r="G51" s="24"/>
      <c r="H51" s="4"/>
      <c r="I51" s="4"/>
    </row>
    <row r="52" spans="1:9" ht="15">
      <c r="A52" s="23"/>
      <c r="B52" s="4"/>
      <c r="C52" s="4"/>
      <c r="D52" s="4"/>
      <c r="E52" s="4" t="str">
        <f>IF(D52="","",IFERROR(IF(INDEX('Setup - Lists'!$C$5:$C$199,MATCH(C52&amp;"|"&amp;D52,'Setup - Lists'!$G$5:$G$199,0))="",D52,INDEX('Setup - Lists'!$C$5:$C$199,MATCH(C52&amp;"|"&amp;D52,'Setup - Lists'!$G$5:$G$199,0))),D52))</f>
        <v/>
      </c>
      <c r="F52" s="4"/>
      <c r="G52" s="24"/>
      <c r="H52" s="4"/>
      <c r="I52" s="4"/>
    </row>
    <row r="53" spans="1:9" ht="15">
      <c r="A53" s="23"/>
      <c r="B53" s="4"/>
      <c r="C53" s="4"/>
      <c r="D53" s="4"/>
      <c r="E53" s="4" t="str">
        <f>IF(D53="","",IFERROR(IF(INDEX('Setup - Lists'!$C$5:$C$199,MATCH(C53&amp;"|"&amp;D53,'Setup - Lists'!$G$5:$G$199,0))="",D53,INDEX('Setup - Lists'!$C$5:$C$199,MATCH(C53&amp;"|"&amp;D53,'Setup - Lists'!$G$5:$G$199,0))),D53))</f>
        <v/>
      </c>
      <c r="F53" s="4"/>
      <c r="G53" s="24"/>
      <c r="H53" s="4"/>
      <c r="I53" s="4"/>
    </row>
    <row r="54" spans="1:9" ht="15">
      <c r="A54" s="23"/>
      <c r="B54" s="4"/>
      <c r="C54" s="4"/>
      <c r="D54" s="4"/>
      <c r="E54" s="4" t="str">
        <f>IF(D54="","",IFERROR(IF(INDEX('Setup - Lists'!$C$5:$C$199,MATCH(C54&amp;"|"&amp;D54,'Setup - Lists'!$G$5:$G$199,0))="",D54,INDEX('Setup - Lists'!$C$5:$C$199,MATCH(C54&amp;"|"&amp;D54,'Setup - Lists'!$G$5:$G$199,0))),D54))</f>
        <v/>
      </c>
      <c r="F54" s="4"/>
      <c r="G54" s="24"/>
      <c r="H54" s="4"/>
      <c r="I54" s="4"/>
    </row>
    <row r="55" spans="1:9" ht="15">
      <c r="A55" s="23"/>
      <c r="B55" s="4"/>
      <c r="C55" s="4"/>
      <c r="D55" s="4"/>
      <c r="E55" s="4" t="str">
        <f>IF(D55="","",IFERROR(IF(INDEX('Setup - Lists'!$C$5:$C$199,MATCH(C55&amp;"|"&amp;D55,'Setup - Lists'!$G$5:$G$199,0))="",D55,INDEX('Setup - Lists'!$C$5:$C$199,MATCH(C55&amp;"|"&amp;D55,'Setup - Lists'!$G$5:$G$199,0))),D55))</f>
        <v/>
      </c>
      <c r="F55" s="4"/>
      <c r="G55" s="24"/>
      <c r="H55" s="4"/>
      <c r="I55" s="4"/>
    </row>
    <row r="56" spans="1:9" ht="15">
      <c r="A56" s="23"/>
      <c r="B56" s="4"/>
      <c r="C56" s="4"/>
      <c r="D56" s="4"/>
      <c r="E56" s="4" t="str">
        <f>IF(D56="","",IFERROR(IF(INDEX('Setup - Lists'!$C$5:$C$199,MATCH(C56&amp;"|"&amp;D56,'Setup - Lists'!$G$5:$G$199,0))="",D56,INDEX('Setup - Lists'!$C$5:$C$199,MATCH(C56&amp;"|"&amp;D56,'Setup - Lists'!$G$5:$G$199,0))),D56))</f>
        <v/>
      </c>
      <c r="F56" s="4"/>
      <c r="G56" s="24"/>
      <c r="H56" s="4"/>
      <c r="I56" s="4"/>
    </row>
    <row r="57" spans="1:9" ht="15">
      <c r="A57" s="23"/>
      <c r="B57" s="4"/>
      <c r="C57" s="4"/>
      <c r="D57" s="4"/>
      <c r="E57" s="4" t="str">
        <f>IF(D57="","",IFERROR(IF(INDEX('Setup - Lists'!$C$5:$C$199,MATCH(C57&amp;"|"&amp;D57,'Setup - Lists'!$G$5:$G$199,0))="",D57,INDEX('Setup - Lists'!$C$5:$C$199,MATCH(C57&amp;"|"&amp;D57,'Setup - Lists'!$G$5:$G$199,0))),D57))</f>
        <v/>
      </c>
      <c r="F57" s="4"/>
      <c r="G57" s="24"/>
      <c r="H57" s="4"/>
      <c r="I57" s="4"/>
    </row>
    <row r="58" spans="1:9" ht="15">
      <c r="A58" s="23"/>
      <c r="B58" s="4"/>
      <c r="C58" s="4"/>
      <c r="D58" s="4"/>
      <c r="E58" s="4" t="str">
        <f>IF(D58="","",IFERROR(IF(INDEX('Setup - Lists'!$C$5:$C$199,MATCH(C58&amp;"|"&amp;D58,'Setup - Lists'!$G$5:$G$199,0))="",D58,INDEX('Setup - Lists'!$C$5:$C$199,MATCH(C58&amp;"|"&amp;D58,'Setup - Lists'!$G$5:$G$199,0))),D58))</f>
        <v/>
      </c>
      <c r="F58" s="4"/>
      <c r="G58" s="24"/>
      <c r="H58" s="4"/>
      <c r="I58" s="4"/>
    </row>
    <row r="59" spans="1:9" ht="15">
      <c r="A59" s="23"/>
      <c r="B59" s="4"/>
      <c r="C59" s="4"/>
      <c r="D59" s="4"/>
      <c r="E59" s="4" t="str">
        <f>IF(D59="","",IFERROR(IF(INDEX('Setup - Lists'!$C$5:$C$199,MATCH(C59&amp;"|"&amp;D59,'Setup - Lists'!$G$5:$G$199,0))="",D59,INDEX('Setup - Lists'!$C$5:$C$199,MATCH(C59&amp;"|"&amp;D59,'Setup - Lists'!$G$5:$G$199,0))),D59))</f>
        <v/>
      </c>
      <c r="F59" s="4"/>
      <c r="G59" s="24"/>
      <c r="H59" s="4"/>
      <c r="I59" s="4"/>
    </row>
    <row r="60" spans="1:9" ht="15">
      <c r="A60" s="23"/>
      <c r="B60" s="4"/>
      <c r="C60" s="4"/>
      <c r="D60" s="4"/>
      <c r="E60" s="4" t="str">
        <f>IF(D60="","",IFERROR(IF(INDEX('Setup - Lists'!$C$5:$C$199,MATCH(C60&amp;"|"&amp;D60,'Setup - Lists'!$G$5:$G$199,0))="",D60,INDEX('Setup - Lists'!$C$5:$C$199,MATCH(C60&amp;"|"&amp;D60,'Setup - Lists'!$G$5:$G$199,0))),D60))</f>
        <v/>
      </c>
      <c r="F60" s="4"/>
      <c r="G60" s="24"/>
      <c r="H60" s="4"/>
      <c r="I60" s="4"/>
    </row>
    <row r="61" spans="1:9" ht="15">
      <c r="A61" s="23"/>
      <c r="B61" s="4"/>
      <c r="C61" s="4"/>
      <c r="D61" s="4"/>
      <c r="E61" s="4" t="str">
        <f>IF(D61="","",IFERROR(IF(INDEX('Setup - Lists'!$C$5:$C$199,MATCH(C61&amp;"|"&amp;D61,'Setup - Lists'!$G$5:$G$199,0))="",D61,INDEX('Setup - Lists'!$C$5:$C$199,MATCH(C61&amp;"|"&amp;D61,'Setup - Lists'!$G$5:$G$199,0))),D61))</f>
        <v/>
      </c>
      <c r="F61" s="4"/>
      <c r="G61" s="24"/>
      <c r="H61" s="4"/>
      <c r="I61" s="4"/>
    </row>
    <row r="62" spans="1:9" ht="15">
      <c r="A62" s="23"/>
      <c r="B62" s="4"/>
      <c r="C62" s="4"/>
      <c r="D62" s="4"/>
      <c r="E62" s="4" t="str">
        <f>IF(D62="","",IFERROR(IF(INDEX('Setup - Lists'!$C$5:$C$199,MATCH(C62&amp;"|"&amp;D62,'Setup - Lists'!$G$5:$G$199,0))="",D62,INDEX('Setup - Lists'!$C$5:$C$199,MATCH(C62&amp;"|"&amp;D62,'Setup - Lists'!$G$5:$G$199,0))),D62))</f>
        <v/>
      </c>
      <c r="F62" s="4"/>
      <c r="G62" s="24"/>
      <c r="H62" s="4"/>
      <c r="I62" s="4"/>
    </row>
    <row r="63" spans="1:9" ht="15">
      <c r="A63" s="23"/>
      <c r="B63" s="4"/>
      <c r="C63" s="4"/>
      <c r="D63" s="4"/>
      <c r="E63" s="4" t="str">
        <f>IF(D63="","",IFERROR(IF(INDEX('Setup - Lists'!$C$5:$C$199,MATCH(C63&amp;"|"&amp;D63,'Setup - Lists'!$G$5:$G$199,0))="",D63,INDEX('Setup - Lists'!$C$5:$C$199,MATCH(C63&amp;"|"&amp;D63,'Setup - Lists'!$G$5:$G$199,0))),D63))</f>
        <v/>
      </c>
      <c r="F63" s="4"/>
      <c r="G63" s="24"/>
      <c r="H63" s="4"/>
      <c r="I63" s="4"/>
    </row>
    <row r="64" spans="1:9" ht="15">
      <c r="A64" s="23"/>
      <c r="B64" s="4"/>
      <c r="C64" s="4"/>
      <c r="D64" s="4"/>
      <c r="E64" s="4" t="str">
        <f>IF(D64="","",IFERROR(IF(INDEX('Setup - Lists'!$C$5:$C$199,MATCH(C64&amp;"|"&amp;D64,'Setup - Lists'!$G$5:$G$199,0))="",D64,INDEX('Setup - Lists'!$C$5:$C$199,MATCH(C64&amp;"|"&amp;D64,'Setup - Lists'!$G$5:$G$199,0))),D64))</f>
        <v/>
      </c>
      <c r="F64" s="4"/>
      <c r="G64" s="24"/>
      <c r="H64" s="4"/>
      <c r="I64" s="4"/>
    </row>
    <row r="65" spans="1:9" ht="15">
      <c r="A65" s="23"/>
      <c r="B65" s="4"/>
      <c r="C65" s="4"/>
      <c r="D65" s="4"/>
      <c r="E65" s="4" t="str">
        <f>IF(D65="","",IFERROR(IF(INDEX('Setup - Lists'!$C$5:$C$199,MATCH(C65&amp;"|"&amp;D65,'Setup - Lists'!$G$5:$G$199,0))="",D65,INDEX('Setup - Lists'!$C$5:$C$199,MATCH(C65&amp;"|"&amp;D65,'Setup - Lists'!$G$5:$G$199,0))),D65))</f>
        <v/>
      </c>
      <c r="F65" s="4"/>
      <c r="G65" s="24"/>
      <c r="H65" s="4"/>
      <c r="I65" s="4"/>
    </row>
    <row r="66" spans="1:9" ht="15">
      <c r="A66" s="23"/>
      <c r="B66" s="4"/>
      <c r="C66" s="4"/>
      <c r="D66" s="4"/>
      <c r="E66" s="4" t="str">
        <f>IF(D66="","",IFERROR(IF(INDEX('Setup - Lists'!$C$5:$C$199,MATCH(C66&amp;"|"&amp;D66,'Setup - Lists'!$G$5:$G$199,0))="",D66,INDEX('Setup - Lists'!$C$5:$C$199,MATCH(C66&amp;"|"&amp;D66,'Setup - Lists'!$G$5:$G$199,0))),D66))</f>
        <v/>
      </c>
      <c r="F66" s="4"/>
      <c r="G66" s="24"/>
      <c r="H66" s="4"/>
      <c r="I66" s="4"/>
    </row>
    <row r="67" spans="1:9" ht="15">
      <c r="A67" s="23"/>
      <c r="B67" s="4"/>
      <c r="C67" s="4"/>
      <c r="D67" s="4"/>
      <c r="E67" s="4" t="str">
        <f>IF(D67="","",IFERROR(IF(INDEX('Setup - Lists'!$C$5:$C$199,MATCH(C67&amp;"|"&amp;D67,'Setup - Lists'!$G$5:$G$199,0))="",D67,INDEX('Setup - Lists'!$C$5:$C$199,MATCH(C67&amp;"|"&amp;D67,'Setup - Lists'!$G$5:$G$199,0))),D67))</f>
        <v/>
      </c>
      <c r="F67" s="4"/>
      <c r="G67" s="24"/>
      <c r="H67" s="4"/>
      <c r="I67" s="4"/>
    </row>
    <row r="68" spans="1:9" ht="15">
      <c r="A68" s="23"/>
      <c r="B68" s="4"/>
      <c r="C68" s="4"/>
      <c r="D68" s="4"/>
      <c r="E68" s="4" t="str">
        <f>IF(D68="","",IFERROR(IF(INDEX('Setup - Lists'!$C$5:$C$199,MATCH(C68&amp;"|"&amp;D68,'Setup - Lists'!$G$5:$G$199,0))="",D68,INDEX('Setup - Lists'!$C$5:$C$199,MATCH(C68&amp;"|"&amp;D68,'Setup - Lists'!$G$5:$G$199,0))),D68))</f>
        <v/>
      </c>
      <c r="F68" s="4"/>
      <c r="G68" s="24"/>
      <c r="H68" s="4"/>
      <c r="I68" s="4"/>
    </row>
    <row r="69" spans="1:9" ht="15">
      <c r="A69" s="23"/>
      <c r="B69" s="4"/>
      <c r="C69" s="4"/>
      <c r="D69" s="4"/>
      <c r="E69" s="4" t="str">
        <f>IF(D69="","",IFERROR(IF(INDEX('Setup - Lists'!$C$5:$C$199,MATCH(C69&amp;"|"&amp;D69,'Setup - Lists'!$G$5:$G$199,0))="",D69,INDEX('Setup - Lists'!$C$5:$C$199,MATCH(C69&amp;"|"&amp;D69,'Setup - Lists'!$G$5:$G$199,0))),D69))</f>
        <v/>
      </c>
      <c r="F69" s="4"/>
      <c r="G69" s="24"/>
      <c r="H69" s="4"/>
      <c r="I69" s="4"/>
    </row>
    <row r="70" spans="1:9" ht="15">
      <c r="A70" s="23"/>
      <c r="B70" s="4"/>
      <c r="C70" s="4"/>
      <c r="D70" s="4"/>
      <c r="E70" s="4" t="str">
        <f>IF(D70="","",IFERROR(IF(INDEX('Setup - Lists'!$C$5:$C$199,MATCH(C70&amp;"|"&amp;D70,'Setup - Lists'!$G$5:$G$199,0))="",D70,INDEX('Setup - Lists'!$C$5:$C$199,MATCH(C70&amp;"|"&amp;D70,'Setup - Lists'!$G$5:$G$199,0))),D70))</f>
        <v/>
      </c>
      <c r="F70" s="4"/>
      <c r="G70" s="24"/>
      <c r="H70" s="4"/>
      <c r="I70" s="4"/>
    </row>
    <row r="71" spans="1:9" ht="15">
      <c r="A71" s="23"/>
      <c r="B71" s="4"/>
      <c r="C71" s="4"/>
      <c r="D71" s="4"/>
      <c r="E71" s="4" t="str">
        <f>IF(D71="","",IFERROR(IF(INDEX('Setup - Lists'!$C$5:$C$199,MATCH(C71&amp;"|"&amp;D71,'Setup - Lists'!$G$5:$G$199,0))="",D71,INDEX('Setup - Lists'!$C$5:$C$199,MATCH(C71&amp;"|"&amp;D71,'Setup - Lists'!$G$5:$G$199,0))),D71))</f>
        <v/>
      </c>
      <c r="F71" s="4"/>
      <c r="G71" s="24"/>
      <c r="H71" s="4"/>
      <c r="I71" s="4"/>
    </row>
    <row r="72" spans="1:9" ht="15">
      <c r="A72" s="23"/>
      <c r="B72" s="4"/>
      <c r="C72" s="4"/>
      <c r="D72" s="4"/>
      <c r="E72" s="4" t="str">
        <f>IF(D72="","",IFERROR(IF(INDEX('Setup - Lists'!$C$5:$C$199,MATCH(C72&amp;"|"&amp;D72,'Setup - Lists'!$G$5:$G$199,0))="",D72,INDEX('Setup - Lists'!$C$5:$C$199,MATCH(C72&amp;"|"&amp;D72,'Setup - Lists'!$G$5:$G$199,0))),D72))</f>
        <v/>
      </c>
      <c r="F72" s="4"/>
      <c r="G72" s="24"/>
      <c r="H72" s="4"/>
      <c r="I72" s="4"/>
    </row>
    <row r="73" spans="1:9" ht="15">
      <c r="A73" s="23"/>
      <c r="B73" s="4"/>
      <c r="C73" s="4"/>
      <c r="D73" s="4"/>
      <c r="E73" s="4" t="str">
        <f>IF(D73="","",IFERROR(IF(INDEX('Setup - Lists'!$C$5:$C$199,MATCH(C73&amp;"|"&amp;D73,'Setup - Lists'!$G$5:$G$199,0))="",D73,INDEX('Setup - Lists'!$C$5:$C$199,MATCH(C73&amp;"|"&amp;D73,'Setup - Lists'!$G$5:$G$199,0))),D73))</f>
        <v/>
      </c>
      <c r="F73" s="4"/>
      <c r="G73" s="24"/>
      <c r="H73" s="4"/>
      <c r="I73" s="4"/>
    </row>
    <row r="74" spans="1:9" ht="15">
      <c r="A74" s="23"/>
      <c r="B74" s="4"/>
      <c r="C74" s="4"/>
      <c r="D74" s="4"/>
      <c r="E74" s="4" t="str">
        <f>IF(D74="","",IFERROR(IF(INDEX('Setup - Lists'!$C$5:$C$199,MATCH(C74&amp;"|"&amp;D74,'Setup - Lists'!$G$5:$G$199,0))="",D74,INDEX('Setup - Lists'!$C$5:$C$199,MATCH(C74&amp;"|"&amp;D74,'Setup - Lists'!$G$5:$G$199,0))),D74))</f>
        <v/>
      </c>
      <c r="F74" s="4"/>
      <c r="G74" s="24"/>
      <c r="H74" s="4"/>
      <c r="I74" s="4"/>
    </row>
    <row r="75" spans="1:9" ht="15">
      <c r="A75" s="23"/>
      <c r="B75" s="4"/>
      <c r="C75" s="4"/>
      <c r="D75" s="4"/>
      <c r="E75" s="4" t="str">
        <f>IF(D75="","",IFERROR(IF(INDEX('Setup - Lists'!$C$5:$C$199,MATCH(C75&amp;"|"&amp;D75,'Setup - Lists'!$G$5:$G$199,0))="",D75,INDEX('Setup - Lists'!$C$5:$C$199,MATCH(C75&amp;"|"&amp;D75,'Setup - Lists'!$G$5:$G$199,0))),D75))</f>
        <v/>
      </c>
      <c r="F75" s="4"/>
      <c r="G75" s="24"/>
      <c r="H75" s="4"/>
      <c r="I75" s="4"/>
    </row>
    <row r="76" spans="1:9" ht="15">
      <c r="A76" s="23"/>
      <c r="B76" s="4"/>
      <c r="C76" s="4"/>
      <c r="D76" s="4"/>
      <c r="E76" s="4" t="str">
        <f>IF(D76="","",IFERROR(IF(INDEX('Setup - Lists'!$C$5:$C$199,MATCH(C76&amp;"|"&amp;D76,'Setup - Lists'!$G$5:$G$199,0))="",D76,INDEX('Setup - Lists'!$C$5:$C$199,MATCH(C76&amp;"|"&amp;D76,'Setup - Lists'!$G$5:$G$199,0))),D76))</f>
        <v/>
      </c>
      <c r="F76" s="4"/>
      <c r="G76" s="24"/>
      <c r="H76" s="4"/>
      <c r="I76" s="4"/>
    </row>
    <row r="77" spans="1:9" ht="15">
      <c r="A77" s="23"/>
      <c r="B77" s="4"/>
      <c r="C77" s="4"/>
      <c r="D77" s="4"/>
      <c r="E77" s="4" t="str">
        <f>IF(D77="","",IFERROR(IF(INDEX('Setup - Lists'!$C$5:$C$199,MATCH(C77&amp;"|"&amp;D77,'Setup - Lists'!$G$5:$G$199,0))="",D77,INDEX('Setup - Lists'!$C$5:$C$199,MATCH(C77&amp;"|"&amp;D77,'Setup - Lists'!$G$5:$G$199,0))),D77))</f>
        <v/>
      </c>
      <c r="F77" s="4"/>
      <c r="G77" s="24"/>
      <c r="H77" s="4"/>
      <c r="I77" s="4"/>
    </row>
    <row r="78" spans="1:9" ht="15">
      <c r="A78" s="23"/>
      <c r="B78" s="4"/>
      <c r="C78" s="4"/>
      <c r="D78" s="4"/>
      <c r="E78" s="4" t="str">
        <f>IF(D78="","",IFERROR(IF(INDEX('Setup - Lists'!$C$5:$C$199,MATCH(C78&amp;"|"&amp;D78,'Setup - Lists'!$G$5:$G$199,0))="",D78,INDEX('Setup - Lists'!$C$5:$C$199,MATCH(C78&amp;"|"&amp;D78,'Setup - Lists'!$G$5:$G$199,0))),D78))</f>
        <v/>
      </c>
      <c r="F78" s="4"/>
      <c r="G78" s="24"/>
      <c r="H78" s="4"/>
      <c r="I78" s="4"/>
    </row>
    <row r="79" spans="1:9" ht="15">
      <c r="A79" s="23"/>
      <c r="B79" s="4"/>
      <c r="C79" s="4"/>
      <c r="D79" s="4"/>
      <c r="E79" s="4" t="str">
        <f>IF(D79="","",IFERROR(IF(INDEX('Setup - Lists'!$C$5:$C$199,MATCH(C79&amp;"|"&amp;D79,'Setup - Lists'!$G$5:$G$199,0))="",D79,INDEX('Setup - Lists'!$C$5:$C$199,MATCH(C79&amp;"|"&amp;D79,'Setup - Lists'!$G$5:$G$199,0))),D79))</f>
        <v/>
      </c>
      <c r="F79" s="4"/>
      <c r="G79" s="24"/>
      <c r="H79" s="4"/>
      <c r="I79" s="4"/>
    </row>
    <row r="80" spans="1:9" ht="15">
      <c r="A80" s="23"/>
      <c r="B80" s="4"/>
      <c r="C80" s="4"/>
      <c r="D80" s="4"/>
      <c r="E80" s="4" t="str">
        <f>IF(D80="","",IFERROR(IF(INDEX('Setup - Lists'!$C$5:$C$199,MATCH(C80&amp;"|"&amp;D80,'Setup - Lists'!$G$5:$G$199,0))="",D80,INDEX('Setup - Lists'!$C$5:$C$199,MATCH(C80&amp;"|"&amp;D80,'Setup - Lists'!$G$5:$G$199,0))),D80))</f>
        <v/>
      </c>
      <c r="F80" s="4"/>
      <c r="G80" s="24"/>
      <c r="H80" s="4"/>
      <c r="I80" s="4"/>
    </row>
    <row r="81" spans="1:9" ht="15">
      <c r="A81" s="23"/>
      <c r="B81" s="4"/>
      <c r="C81" s="4"/>
      <c r="D81" s="4"/>
      <c r="E81" s="4" t="str">
        <f>IF(D81="","",IFERROR(IF(INDEX('Setup - Lists'!$C$5:$C$199,MATCH(C81&amp;"|"&amp;D81,'Setup - Lists'!$G$5:$G$199,0))="",D81,INDEX('Setup - Lists'!$C$5:$C$199,MATCH(C81&amp;"|"&amp;D81,'Setup - Lists'!$G$5:$G$199,0))),D81))</f>
        <v/>
      </c>
      <c r="F81" s="4"/>
      <c r="G81" s="24"/>
      <c r="H81" s="4"/>
      <c r="I81" s="4"/>
    </row>
    <row r="82" spans="1:9" ht="15">
      <c r="A82" s="23"/>
      <c r="B82" s="4"/>
      <c r="C82" s="4"/>
      <c r="D82" s="4"/>
      <c r="E82" s="4" t="str">
        <f>IF(D82="","",IFERROR(IF(INDEX('Setup - Lists'!$C$5:$C$199,MATCH(C82&amp;"|"&amp;D82,'Setup - Lists'!$G$5:$G$199,0))="",D82,INDEX('Setup - Lists'!$C$5:$C$199,MATCH(C82&amp;"|"&amp;D82,'Setup - Lists'!$G$5:$G$199,0))),D82))</f>
        <v/>
      </c>
      <c r="F82" s="4"/>
      <c r="G82" s="24"/>
      <c r="H82" s="4"/>
      <c r="I82" s="4"/>
    </row>
    <row r="83" spans="1:9" ht="15">
      <c r="A83" s="23"/>
      <c r="B83" s="4"/>
      <c r="C83" s="4"/>
      <c r="D83" s="4"/>
      <c r="E83" s="4" t="str">
        <f>IF(D83="","",IFERROR(IF(INDEX('Setup - Lists'!$C$5:$C$199,MATCH(C83&amp;"|"&amp;D83,'Setup - Lists'!$G$5:$G$199,0))="",D83,INDEX('Setup - Lists'!$C$5:$C$199,MATCH(C83&amp;"|"&amp;D83,'Setup - Lists'!$G$5:$G$199,0))),D83))</f>
        <v/>
      </c>
      <c r="F83" s="4"/>
      <c r="G83" s="24"/>
      <c r="H83" s="4"/>
      <c r="I83" s="4"/>
    </row>
    <row r="84" spans="1:9" ht="15">
      <c r="A84" s="23"/>
      <c r="B84" s="4"/>
      <c r="C84" s="4"/>
      <c r="D84" s="4"/>
      <c r="E84" s="4" t="str">
        <f>IF(D84="","",IFERROR(IF(INDEX('Setup - Lists'!$C$5:$C$199,MATCH(C84&amp;"|"&amp;D84,'Setup - Lists'!$G$5:$G$199,0))="",D84,INDEX('Setup - Lists'!$C$5:$C$199,MATCH(C84&amp;"|"&amp;D84,'Setup - Lists'!$G$5:$G$199,0))),D84))</f>
        <v/>
      </c>
      <c r="F84" s="4"/>
      <c r="G84" s="24"/>
      <c r="H84" s="4"/>
      <c r="I84" s="4"/>
    </row>
    <row r="85" spans="1:9" ht="15">
      <c r="A85" s="23"/>
      <c r="B85" s="4"/>
      <c r="C85" s="4"/>
      <c r="D85" s="4"/>
      <c r="E85" s="4" t="str">
        <f>IF(D85="","",IFERROR(IF(INDEX('Setup - Lists'!$C$5:$C$199,MATCH(C85&amp;"|"&amp;D85,'Setup - Lists'!$G$5:$G$199,0))="",D85,INDEX('Setup - Lists'!$C$5:$C$199,MATCH(C85&amp;"|"&amp;D85,'Setup - Lists'!$G$5:$G$199,0))),D85))</f>
        <v/>
      </c>
      <c r="F85" s="4"/>
      <c r="G85" s="24"/>
      <c r="H85" s="4"/>
      <c r="I85" s="4"/>
    </row>
    <row r="86" spans="1:9" ht="15">
      <c r="A86" s="23"/>
      <c r="B86" s="4"/>
      <c r="C86" s="4"/>
      <c r="D86" s="4"/>
      <c r="E86" s="4" t="str">
        <f>IF(D86="","",IFERROR(IF(INDEX('Setup - Lists'!$C$5:$C$199,MATCH(C86&amp;"|"&amp;D86,'Setup - Lists'!$G$5:$G$199,0))="",D86,INDEX('Setup - Lists'!$C$5:$C$199,MATCH(C86&amp;"|"&amp;D86,'Setup - Lists'!$G$5:$G$199,0))),D86))</f>
        <v/>
      </c>
      <c r="F86" s="4"/>
      <c r="G86" s="24"/>
      <c r="H86" s="4"/>
      <c r="I86" s="4"/>
    </row>
    <row r="87" spans="1:9" ht="15">
      <c r="A87" s="23"/>
      <c r="B87" s="4"/>
      <c r="C87" s="4"/>
      <c r="D87" s="4"/>
      <c r="E87" s="4" t="str">
        <f>IF(D87="","",IFERROR(IF(INDEX('Setup - Lists'!$C$5:$C$199,MATCH(C87&amp;"|"&amp;D87,'Setup - Lists'!$G$5:$G$199,0))="",D87,INDEX('Setup - Lists'!$C$5:$C$199,MATCH(C87&amp;"|"&amp;D87,'Setup - Lists'!$G$5:$G$199,0))),D87))</f>
        <v/>
      </c>
      <c r="F87" s="4"/>
      <c r="G87" s="24"/>
      <c r="H87" s="4"/>
      <c r="I87" s="4"/>
    </row>
    <row r="88" spans="1:9" ht="15">
      <c r="A88" s="23"/>
      <c r="B88" s="4"/>
      <c r="C88" s="4"/>
      <c r="D88" s="4"/>
      <c r="E88" s="4" t="str">
        <f>IF(D88="","",IFERROR(IF(INDEX('Setup - Lists'!$C$5:$C$199,MATCH(C88&amp;"|"&amp;D88,'Setup - Lists'!$G$5:$G$199,0))="",D88,INDEX('Setup - Lists'!$C$5:$C$199,MATCH(C88&amp;"|"&amp;D88,'Setup - Lists'!$G$5:$G$199,0))),D88))</f>
        <v/>
      </c>
      <c r="F88" s="4"/>
      <c r="G88" s="24"/>
      <c r="H88" s="4"/>
      <c r="I88" s="4"/>
    </row>
    <row r="89" spans="1:9" ht="15">
      <c r="A89" s="23"/>
      <c r="B89" s="4"/>
      <c r="C89" s="4"/>
      <c r="D89" s="4"/>
      <c r="E89" s="4" t="str">
        <f>IF(D89="","",IFERROR(IF(INDEX('Setup - Lists'!$C$5:$C$199,MATCH(C89&amp;"|"&amp;D89,'Setup - Lists'!$G$5:$G$199,0))="",D89,INDEX('Setup - Lists'!$C$5:$C$199,MATCH(C89&amp;"|"&amp;D89,'Setup - Lists'!$G$5:$G$199,0))),D89))</f>
        <v/>
      </c>
      <c r="F89" s="4"/>
      <c r="G89" s="24"/>
      <c r="H89" s="4"/>
      <c r="I89" s="4"/>
    </row>
    <row r="90" spans="1:9" ht="15">
      <c r="A90" s="23"/>
      <c r="B90" s="4"/>
      <c r="C90" s="4"/>
      <c r="D90" s="4"/>
      <c r="E90" s="4" t="str">
        <f>IF(D90="","",IFERROR(IF(INDEX('Setup - Lists'!$C$5:$C$199,MATCH(C90&amp;"|"&amp;D90,'Setup - Lists'!$G$5:$G$199,0))="",D90,INDEX('Setup - Lists'!$C$5:$C$199,MATCH(C90&amp;"|"&amp;D90,'Setup - Lists'!$G$5:$G$199,0))),D90))</f>
        <v/>
      </c>
      <c r="F90" s="4"/>
      <c r="G90" s="24"/>
      <c r="H90" s="4"/>
      <c r="I90" s="4"/>
    </row>
    <row r="91" spans="1:9" ht="15">
      <c r="A91" s="23"/>
      <c r="B91" s="4"/>
      <c r="C91" s="4"/>
      <c r="D91" s="4"/>
      <c r="E91" s="4" t="str">
        <f>IF(D91="","",IFERROR(IF(INDEX('Setup - Lists'!$C$5:$C$199,MATCH(C91&amp;"|"&amp;D91,'Setup - Lists'!$G$5:$G$199,0))="",D91,INDEX('Setup - Lists'!$C$5:$C$199,MATCH(C91&amp;"|"&amp;D91,'Setup - Lists'!$G$5:$G$199,0))),D91))</f>
        <v/>
      </c>
      <c r="F91" s="4"/>
      <c r="G91" s="24"/>
      <c r="H91" s="4"/>
      <c r="I91" s="4"/>
    </row>
    <row r="92" spans="1:9" ht="15">
      <c r="A92" s="23"/>
      <c r="B92" s="4"/>
      <c r="C92" s="4"/>
      <c r="D92" s="4"/>
      <c r="E92" s="4" t="str">
        <f>IF(D92="","",IFERROR(IF(INDEX('Setup - Lists'!$C$5:$C$199,MATCH(C92&amp;"|"&amp;D92,'Setup - Lists'!$G$5:$G$199,0))="",D92,INDEX('Setup - Lists'!$C$5:$C$199,MATCH(C92&amp;"|"&amp;D92,'Setup - Lists'!$G$5:$G$199,0))),D92))</f>
        <v/>
      </c>
      <c r="F92" s="4"/>
      <c r="G92" s="24"/>
      <c r="H92" s="4"/>
      <c r="I92" s="4"/>
    </row>
    <row r="93" spans="1:9" ht="15">
      <c r="A93" s="23"/>
      <c r="B93" s="4"/>
      <c r="C93" s="4"/>
      <c r="D93" s="4"/>
      <c r="E93" s="4" t="str">
        <f>IF(D93="","",IFERROR(IF(INDEX('Setup - Lists'!$C$5:$C$199,MATCH(C93&amp;"|"&amp;D93,'Setup - Lists'!$G$5:$G$199,0))="",D93,INDEX('Setup - Lists'!$C$5:$C$199,MATCH(C93&amp;"|"&amp;D93,'Setup - Lists'!$G$5:$G$199,0))),D93))</f>
        <v/>
      </c>
      <c r="F93" s="4"/>
      <c r="G93" s="24"/>
      <c r="H93" s="4"/>
      <c r="I93" s="4"/>
    </row>
    <row r="94" spans="1:9" ht="15">
      <c r="A94" s="23"/>
      <c r="B94" s="4"/>
      <c r="C94" s="4"/>
      <c r="D94" s="4"/>
      <c r="E94" s="4" t="str">
        <f>IF(D94="","",IFERROR(IF(INDEX('Setup - Lists'!$C$5:$C$199,MATCH(C94&amp;"|"&amp;D94,'Setup - Lists'!$G$5:$G$199,0))="",D94,INDEX('Setup - Lists'!$C$5:$C$199,MATCH(C94&amp;"|"&amp;D94,'Setup - Lists'!$G$5:$G$199,0))),D94))</f>
        <v/>
      </c>
      <c r="F94" s="4"/>
      <c r="G94" s="24"/>
      <c r="H94" s="4"/>
      <c r="I94" s="4"/>
    </row>
    <row r="95" spans="1:9" ht="15">
      <c r="A95" s="23"/>
      <c r="B95" s="4"/>
      <c r="C95" s="4"/>
      <c r="D95" s="4"/>
      <c r="E95" s="4" t="str">
        <f>IF(D95="","",IFERROR(IF(INDEX('Setup - Lists'!$C$5:$C$199,MATCH(C95&amp;"|"&amp;D95,'Setup - Lists'!$G$5:$G$199,0))="",D95,INDEX('Setup - Lists'!$C$5:$C$199,MATCH(C95&amp;"|"&amp;D95,'Setup - Lists'!$G$5:$G$199,0))),D95))</f>
        <v/>
      </c>
      <c r="F95" s="4"/>
      <c r="G95" s="24"/>
      <c r="H95" s="4"/>
      <c r="I95" s="4"/>
    </row>
    <row r="96" spans="1:9" ht="15">
      <c r="A96" s="23"/>
      <c r="B96" s="4"/>
      <c r="C96" s="4"/>
      <c r="D96" s="4"/>
      <c r="E96" s="4" t="str">
        <f>IF(D96="","",IFERROR(IF(INDEX('Setup - Lists'!$C$5:$C$199,MATCH(C96&amp;"|"&amp;D96,'Setup - Lists'!$G$5:$G$199,0))="",D96,INDEX('Setup - Lists'!$C$5:$C$199,MATCH(C96&amp;"|"&amp;D96,'Setup - Lists'!$G$5:$G$199,0))),D96))</f>
        <v/>
      </c>
      <c r="F96" s="4"/>
      <c r="G96" s="24"/>
      <c r="H96" s="4"/>
      <c r="I96" s="4"/>
    </row>
    <row r="97" spans="1:9" ht="15">
      <c r="A97" s="23"/>
      <c r="B97" s="4"/>
      <c r="C97" s="4"/>
      <c r="D97" s="4"/>
      <c r="E97" s="4" t="str">
        <f>IF(D97="","",IFERROR(IF(INDEX('Setup - Lists'!$C$5:$C$199,MATCH(C97&amp;"|"&amp;D97,'Setup - Lists'!$G$5:$G$199,0))="",D97,INDEX('Setup - Lists'!$C$5:$C$199,MATCH(C97&amp;"|"&amp;D97,'Setup - Lists'!$G$5:$G$199,0))),D97))</f>
        <v/>
      </c>
      <c r="F97" s="4"/>
      <c r="G97" s="24"/>
      <c r="H97" s="4"/>
      <c r="I97" s="4"/>
    </row>
    <row r="98" spans="1:9" ht="15">
      <c r="A98" s="23"/>
      <c r="B98" s="4"/>
      <c r="C98" s="4"/>
      <c r="D98" s="4"/>
      <c r="E98" s="4" t="str">
        <f>IF(D98="","",IFERROR(IF(INDEX('Setup - Lists'!$C$5:$C$199,MATCH(C98&amp;"|"&amp;D98,'Setup - Lists'!$G$5:$G$199,0))="",D98,INDEX('Setup - Lists'!$C$5:$C$199,MATCH(C98&amp;"|"&amp;D98,'Setup - Lists'!$G$5:$G$199,0))),D98))</f>
        <v/>
      </c>
      <c r="F98" s="4"/>
      <c r="G98" s="24"/>
      <c r="H98" s="4"/>
      <c r="I98" s="4"/>
    </row>
    <row r="99" spans="1:9" ht="15">
      <c r="A99" s="23"/>
      <c r="B99" s="4"/>
      <c r="C99" s="4"/>
      <c r="D99" s="4"/>
      <c r="E99" s="4" t="str">
        <f>IF(D99="","",IFERROR(IF(INDEX('Setup - Lists'!$C$5:$C$199,MATCH(C99&amp;"|"&amp;D99,'Setup - Lists'!$G$5:$G$199,0))="",D99,INDEX('Setup - Lists'!$C$5:$C$199,MATCH(C99&amp;"|"&amp;D99,'Setup - Lists'!$G$5:$G$199,0))),D99))</f>
        <v/>
      </c>
      <c r="F99" s="4"/>
      <c r="G99" s="24"/>
      <c r="H99" s="4"/>
      <c r="I99" s="4"/>
    </row>
    <row r="100" spans="1:9" ht="15">
      <c r="A100" s="23"/>
      <c r="B100" s="4"/>
      <c r="C100" s="4"/>
      <c r="D100" s="4"/>
      <c r="E100" s="4" t="str">
        <f>IF(D100="","",IFERROR(IF(INDEX('Setup - Lists'!$C$5:$C$199,MATCH(C100&amp;"|"&amp;D100,'Setup - Lists'!$G$5:$G$199,0))="",D100,INDEX('Setup - Lists'!$C$5:$C$199,MATCH(C100&amp;"|"&amp;D100,'Setup - Lists'!$G$5:$G$199,0))),D100))</f>
        <v/>
      </c>
      <c r="F100" s="4"/>
      <c r="G100" s="24"/>
      <c r="H100" s="4"/>
      <c r="I100" s="4"/>
    </row>
    <row r="101" spans="1:9" ht="15">
      <c r="A101" s="23"/>
      <c r="B101" s="4"/>
      <c r="C101" s="4"/>
      <c r="D101" s="4"/>
      <c r="E101" s="4" t="str">
        <f>IF(D101="","",IFERROR(IF(INDEX('Setup - Lists'!$C$5:$C$199,MATCH(C101&amp;"|"&amp;D101,'Setup - Lists'!$G$5:$G$199,0))="",D101,INDEX('Setup - Lists'!$C$5:$C$199,MATCH(C101&amp;"|"&amp;D101,'Setup - Lists'!$G$5:$G$199,0))),D101))</f>
        <v/>
      </c>
      <c r="F101" s="4"/>
      <c r="G101" s="24"/>
      <c r="H101" s="4"/>
      <c r="I101" s="4"/>
    </row>
    <row r="102" spans="1:9" ht="15">
      <c r="A102" s="23"/>
      <c r="B102" s="4"/>
      <c r="C102" s="4"/>
      <c r="D102" s="4"/>
      <c r="E102" s="4" t="str">
        <f>IF(D102="","",IFERROR(IF(INDEX('Setup - Lists'!$C$5:$C$199,MATCH(C102&amp;"|"&amp;D102,'Setup - Lists'!$G$5:$G$199,0))="",D102,INDEX('Setup - Lists'!$C$5:$C$199,MATCH(C102&amp;"|"&amp;D102,'Setup - Lists'!$G$5:$G$199,0))),D102))</f>
        <v/>
      </c>
      <c r="F102" s="4"/>
      <c r="G102" s="24"/>
      <c r="H102" s="4"/>
      <c r="I102" s="4"/>
    </row>
    <row r="103" spans="1:9" ht="15">
      <c r="A103" s="23"/>
      <c r="B103" s="4"/>
      <c r="C103" s="4"/>
      <c r="D103" s="4"/>
      <c r="E103" s="4" t="str">
        <f>IF(D103="","",IFERROR(IF(INDEX('Setup - Lists'!$C$5:$C$199,MATCH(C103&amp;"|"&amp;D103,'Setup - Lists'!$G$5:$G$199,0))="",D103,INDEX('Setup - Lists'!$C$5:$C$199,MATCH(C103&amp;"|"&amp;D103,'Setup - Lists'!$G$5:$G$199,0))),D103))</f>
        <v/>
      </c>
      <c r="F103" s="4"/>
      <c r="G103" s="24"/>
      <c r="H103" s="4"/>
      <c r="I103" s="4"/>
    </row>
    <row r="104" spans="1:9" ht="15">
      <c r="A104" s="23"/>
      <c r="B104" s="4"/>
      <c r="C104" s="4"/>
      <c r="D104" s="4"/>
      <c r="E104" s="4" t="str">
        <f>IF(D104="","",IFERROR(IF(INDEX('Setup - Lists'!$C$5:$C$199,MATCH(C104&amp;"|"&amp;D104,'Setup - Lists'!$G$5:$G$199,0))="",D104,INDEX('Setup - Lists'!$C$5:$C$199,MATCH(C104&amp;"|"&amp;D104,'Setup - Lists'!$G$5:$G$199,0))),D104))</f>
        <v/>
      </c>
      <c r="F104" s="4"/>
      <c r="G104" s="24"/>
      <c r="H104" s="4"/>
      <c r="I104" s="4"/>
    </row>
    <row r="105" spans="1:9" ht="15">
      <c r="A105" s="23"/>
      <c r="B105" s="4"/>
      <c r="C105" s="4"/>
      <c r="D105" s="4"/>
      <c r="E105" s="4" t="str">
        <f>IF(D105="","",IFERROR(IF(INDEX('Setup - Lists'!$C$5:$C$199,MATCH(C105&amp;"|"&amp;D105,'Setup - Lists'!$G$5:$G$199,0))="",D105,INDEX('Setup - Lists'!$C$5:$C$199,MATCH(C105&amp;"|"&amp;D105,'Setup - Lists'!$G$5:$G$199,0))),D105))</f>
        <v/>
      </c>
      <c r="F105" s="4"/>
      <c r="G105" s="24"/>
      <c r="H105" s="4"/>
      <c r="I105" s="4"/>
    </row>
    <row r="106" spans="1:9" ht="15">
      <c r="A106" s="23"/>
      <c r="B106" s="4"/>
      <c r="C106" s="4"/>
      <c r="D106" s="4"/>
      <c r="E106" s="4" t="str">
        <f>IF(D106="","",IFERROR(IF(INDEX('Setup - Lists'!$C$5:$C$199,MATCH(C106&amp;"|"&amp;D106,'Setup - Lists'!$G$5:$G$199,0))="",D106,INDEX('Setup - Lists'!$C$5:$C$199,MATCH(C106&amp;"|"&amp;D106,'Setup - Lists'!$G$5:$G$199,0))),D106))</f>
        <v/>
      </c>
      <c r="F106" s="4"/>
      <c r="G106" s="24"/>
      <c r="H106" s="4"/>
      <c r="I106" s="4"/>
    </row>
    <row r="107" spans="1:9" ht="15">
      <c r="A107" s="23"/>
      <c r="B107" s="4"/>
      <c r="C107" s="4"/>
      <c r="D107" s="4"/>
      <c r="E107" s="4" t="str">
        <f>IF(D107="","",IFERROR(IF(INDEX('Setup - Lists'!$C$5:$C$199,MATCH(C107&amp;"|"&amp;D107,'Setup - Lists'!$G$5:$G$199,0))="",D107,INDEX('Setup - Lists'!$C$5:$C$199,MATCH(C107&amp;"|"&amp;D107,'Setup - Lists'!$G$5:$G$199,0))),D107))</f>
        <v/>
      </c>
      <c r="F107" s="4"/>
      <c r="G107" s="24"/>
      <c r="H107" s="4"/>
      <c r="I107" s="4"/>
    </row>
    <row r="108" spans="1:9" ht="15">
      <c r="A108" s="23"/>
      <c r="B108" s="4"/>
      <c r="C108" s="4"/>
      <c r="D108" s="4"/>
      <c r="E108" s="4" t="str">
        <f>IF(D108="","",IFERROR(IF(INDEX('Setup - Lists'!$C$5:$C$199,MATCH(C108&amp;"|"&amp;D108,'Setup - Lists'!$G$5:$G$199,0))="",D108,INDEX('Setup - Lists'!$C$5:$C$199,MATCH(C108&amp;"|"&amp;D108,'Setup - Lists'!$G$5:$G$199,0))),D108))</f>
        <v/>
      </c>
      <c r="F108" s="4"/>
      <c r="G108" s="24"/>
      <c r="H108" s="4"/>
      <c r="I108" s="4"/>
    </row>
    <row r="109" spans="1:9" ht="15">
      <c r="A109" s="23"/>
      <c r="B109" s="4"/>
      <c r="C109" s="4"/>
      <c r="D109" s="4"/>
      <c r="E109" s="4" t="str">
        <f>IF(D109="","",IFERROR(IF(INDEX('Setup - Lists'!$C$5:$C$199,MATCH(C109&amp;"|"&amp;D109,'Setup - Lists'!$G$5:$G$199,0))="",D109,INDEX('Setup - Lists'!$C$5:$C$199,MATCH(C109&amp;"|"&amp;D109,'Setup - Lists'!$G$5:$G$199,0))),D109))</f>
        <v/>
      </c>
      <c r="F109" s="4"/>
      <c r="G109" s="24"/>
      <c r="H109" s="4"/>
      <c r="I109" s="4"/>
    </row>
    <row r="110" spans="1:9" ht="15">
      <c r="A110" s="23"/>
      <c r="B110" s="4"/>
      <c r="C110" s="4"/>
      <c r="D110" s="4"/>
      <c r="E110" s="4" t="str">
        <f>IF(D110="","",IFERROR(IF(INDEX('Setup - Lists'!$C$5:$C$199,MATCH(C110&amp;"|"&amp;D110,'Setup - Lists'!$G$5:$G$199,0))="",D110,INDEX('Setup - Lists'!$C$5:$C$199,MATCH(C110&amp;"|"&amp;D110,'Setup - Lists'!$G$5:$G$199,0))),D110))</f>
        <v/>
      </c>
      <c r="F110" s="4"/>
      <c r="G110" s="24"/>
      <c r="H110" s="4"/>
      <c r="I110" s="4"/>
    </row>
    <row r="111" spans="1:9" ht="15">
      <c r="A111" s="23"/>
      <c r="B111" s="4"/>
      <c r="C111" s="4"/>
      <c r="D111" s="4"/>
      <c r="E111" s="4" t="str">
        <f>IF(D111="","",IFERROR(IF(INDEX('Setup - Lists'!$C$5:$C$199,MATCH(C111&amp;"|"&amp;D111,'Setup - Lists'!$G$5:$G$199,0))="",D111,INDEX('Setup - Lists'!$C$5:$C$199,MATCH(C111&amp;"|"&amp;D111,'Setup - Lists'!$G$5:$G$199,0))),D111))</f>
        <v/>
      </c>
      <c r="F111" s="4"/>
      <c r="G111" s="24"/>
      <c r="H111" s="4"/>
      <c r="I111" s="4"/>
    </row>
    <row r="112" spans="1:9" ht="15">
      <c r="A112" s="23"/>
      <c r="B112" s="4"/>
      <c r="C112" s="4"/>
      <c r="D112" s="4"/>
      <c r="E112" s="4" t="str">
        <f>IF(D112="","",IFERROR(IF(INDEX('Setup - Lists'!$C$5:$C$199,MATCH(C112&amp;"|"&amp;D112,'Setup - Lists'!$G$5:$G$199,0))="",D112,INDEX('Setup - Lists'!$C$5:$C$199,MATCH(C112&amp;"|"&amp;D112,'Setup - Lists'!$G$5:$G$199,0))),D112))</f>
        <v/>
      </c>
      <c r="F112" s="4"/>
      <c r="G112" s="24"/>
      <c r="H112" s="4"/>
      <c r="I112" s="4"/>
    </row>
    <row r="113" spans="1:9" ht="15">
      <c r="A113" s="23"/>
      <c r="B113" s="4"/>
      <c r="C113" s="4"/>
      <c r="D113" s="4"/>
      <c r="E113" s="4" t="str">
        <f>IF(D113="","",IFERROR(IF(INDEX('Setup - Lists'!$C$5:$C$199,MATCH(C113&amp;"|"&amp;D113,'Setup - Lists'!$G$5:$G$199,0))="",D113,INDEX('Setup - Lists'!$C$5:$C$199,MATCH(C113&amp;"|"&amp;D113,'Setup - Lists'!$G$5:$G$199,0))),D113))</f>
        <v/>
      </c>
      <c r="F113" s="4"/>
      <c r="G113" s="24"/>
      <c r="H113" s="4"/>
      <c r="I113" s="4"/>
    </row>
    <row r="114" spans="1:9" ht="15">
      <c r="A114" s="23"/>
      <c r="B114" s="4"/>
      <c r="C114" s="4"/>
      <c r="D114" s="4"/>
      <c r="E114" s="4" t="str">
        <f>IF(D114="","",IFERROR(IF(INDEX('Setup - Lists'!$C$5:$C$199,MATCH(C114&amp;"|"&amp;D114,'Setup - Lists'!$G$5:$G$199,0))="",D114,INDEX('Setup - Lists'!$C$5:$C$199,MATCH(C114&amp;"|"&amp;D114,'Setup - Lists'!$G$5:$G$199,0))),D114))</f>
        <v/>
      </c>
      <c r="F114" s="4"/>
      <c r="G114" s="24"/>
      <c r="H114" s="4"/>
      <c r="I114" s="4"/>
    </row>
    <row r="115" spans="1:9" ht="15">
      <c r="A115" s="23"/>
      <c r="B115" s="4"/>
      <c r="C115" s="4"/>
      <c r="D115" s="4"/>
      <c r="E115" s="4" t="str">
        <f>IF(D115="","",IFERROR(IF(INDEX('Setup - Lists'!$C$5:$C$199,MATCH(C115&amp;"|"&amp;D115,'Setup - Lists'!$G$5:$G$199,0))="",D115,INDEX('Setup - Lists'!$C$5:$C$199,MATCH(C115&amp;"|"&amp;D115,'Setup - Lists'!$G$5:$G$199,0))),D115))</f>
        <v/>
      </c>
      <c r="F115" s="4"/>
      <c r="G115" s="24"/>
      <c r="H115" s="4"/>
      <c r="I115" s="4"/>
    </row>
    <row r="116" spans="1:9" ht="15">
      <c r="A116" s="23"/>
      <c r="B116" s="4"/>
      <c r="C116" s="4"/>
      <c r="D116" s="4"/>
      <c r="E116" s="4" t="str">
        <f>IF(D116="","",IFERROR(IF(INDEX('Setup - Lists'!$C$5:$C$199,MATCH(C116&amp;"|"&amp;D116,'Setup - Lists'!$G$5:$G$199,0))="",D116,INDEX('Setup - Lists'!$C$5:$C$199,MATCH(C116&amp;"|"&amp;D116,'Setup - Lists'!$G$5:$G$199,0))),D116))</f>
        <v/>
      </c>
      <c r="F116" s="4"/>
      <c r="G116" s="24"/>
      <c r="H116" s="4"/>
      <c r="I116" s="4"/>
    </row>
    <row r="117" spans="1:9" ht="15">
      <c r="A117" s="23"/>
      <c r="B117" s="4"/>
      <c r="C117" s="4"/>
      <c r="D117" s="4"/>
      <c r="E117" s="4" t="str">
        <f>IF(D117="","",IFERROR(IF(INDEX('Setup - Lists'!$C$5:$C$199,MATCH(C117&amp;"|"&amp;D117,'Setup - Lists'!$G$5:$G$199,0))="",D117,INDEX('Setup - Lists'!$C$5:$C$199,MATCH(C117&amp;"|"&amp;D117,'Setup - Lists'!$G$5:$G$199,0))),D117))</f>
        <v/>
      </c>
      <c r="F117" s="4"/>
      <c r="G117" s="24"/>
      <c r="H117" s="4"/>
      <c r="I117" s="4"/>
    </row>
    <row r="118" spans="1:9" ht="15">
      <c r="A118" s="23"/>
      <c r="B118" s="4"/>
      <c r="C118" s="4"/>
      <c r="D118" s="4"/>
      <c r="E118" s="4" t="str">
        <f>IF(D118="","",IFERROR(IF(INDEX('Setup - Lists'!$C$5:$C$199,MATCH(C118&amp;"|"&amp;D118,'Setup - Lists'!$G$5:$G$199,0))="",D118,INDEX('Setup - Lists'!$C$5:$C$199,MATCH(C118&amp;"|"&amp;D118,'Setup - Lists'!$G$5:$G$199,0))),D118))</f>
        <v/>
      </c>
      <c r="F118" s="4"/>
      <c r="G118" s="24"/>
      <c r="H118" s="4"/>
      <c r="I118" s="4"/>
    </row>
    <row r="119" spans="1:9" ht="15">
      <c r="A119" s="23"/>
      <c r="B119" s="4"/>
      <c r="C119" s="4"/>
      <c r="D119" s="4"/>
      <c r="E119" s="4" t="str">
        <f>IF(D119="","",IFERROR(IF(INDEX('Setup - Lists'!$C$5:$C$199,MATCH(C119&amp;"|"&amp;D119,'Setup - Lists'!$G$5:$G$199,0))="",D119,INDEX('Setup - Lists'!$C$5:$C$199,MATCH(C119&amp;"|"&amp;D119,'Setup - Lists'!$G$5:$G$199,0))),D119))</f>
        <v/>
      </c>
      <c r="F119" s="4"/>
      <c r="G119" s="24"/>
      <c r="H119" s="4"/>
      <c r="I119" s="4"/>
    </row>
    <row r="120" spans="1:9" ht="15">
      <c r="A120" s="23"/>
      <c r="B120" s="4"/>
      <c r="C120" s="4"/>
      <c r="D120" s="4"/>
      <c r="E120" s="4" t="str">
        <f>IF(D120="","",IFERROR(IF(INDEX('Setup - Lists'!$C$5:$C$199,MATCH(C120&amp;"|"&amp;D120,'Setup - Lists'!$G$5:$G$199,0))="",D120,INDEX('Setup - Lists'!$C$5:$C$199,MATCH(C120&amp;"|"&amp;D120,'Setup - Lists'!$G$5:$G$199,0))),D120))</f>
        <v/>
      </c>
      <c r="F120" s="4"/>
      <c r="G120" s="24"/>
      <c r="H120" s="4"/>
      <c r="I120" s="4"/>
    </row>
    <row r="121" spans="1:9" ht="15">
      <c r="A121" s="23"/>
      <c r="B121" s="4"/>
      <c r="C121" s="4"/>
      <c r="D121" s="4"/>
      <c r="E121" s="4" t="str">
        <f>IF(D121="","",IFERROR(IF(INDEX('Setup - Lists'!$C$5:$C$199,MATCH(C121&amp;"|"&amp;D121,'Setup - Lists'!$G$5:$G$199,0))="",D121,INDEX('Setup - Lists'!$C$5:$C$199,MATCH(C121&amp;"|"&amp;D121,'Setup - Lists'!$G$5:$G$199,0))),D121))</f>
        <v/>
      </c>
      <c r="F121" s="4"/>
      <c r="G121" s="24"/>
      <c r="H121" s="4"/>
      <c r="I121" s="4"/>
    </row>
    <row r="122" spans="1:9" ht="15">
      <c r="A122" s="23"/>
      <c r="B122" s="4"/>
      <c r="C122" s="4"/>
      <c r="D122" s="4"/>
      <c r="E122" s="4" t="str">
        <f>IF(D122="","",IFERROR(IF(INDEX('Setup - Lists'!$C$5:$C$199,MATCH(C122&amp;"|"&amp;D122,'Setup - Lists'!$G$5:$G$199,0))="",D122,INDEX('Setup - Lists'!$C$5:$C$199,MATCH(C122&amp;"|"&amp;D122,'Setup - Lists'!$G$5:$G$199,0))),D122))</f>
        <v/>
      </c>
      <c r="F122" s="4"/>
      <c r="G122" s="24"/>
      <c r="H122" s="4"/>
      <c r="I122" s="4"/>
    </row>
    <row r="123" spans="1:9" ht="15">
      <c r="A123" s="23"/>
      <c r="B123" s="4"/>
      <c r="C123" s="4"/>
      <c r="D123" s="4"/>
      <c r="E123" s="4" t="str">
        <f>IF(D123="","",IFERROR(IF(INDEX('Setup - Lists'!$C$5:$C$199,MATCH(C123&amp;"|"&amp;D123,'Setup - Lists'!$G$5:$G$199,0))="",D123,INDEX('Setup - Lists'!$C$5:$C$199,MATCH(C123&amp;"|"&amp;D123,'Setup - Lists'!$G$5:$G$199,0))),D123))</f>
        <v/>
      </c>
      <c r="F123" s="4"/>
      <c r="G123" s="24"/>
      <c r="H123" s="4"/>
      <c r="I123" s="4"/>
    </row>
    <row r="124" spans="1:9" ht="15">
      <c r="A124" s="23"/>
      <c r="B124" s="4"/>
      <c r="C124" s="4"/>
      <c r="D124" s="4"/>
      <c r="E124" s="4" t="str">
        <f>IF(D124="","",IFERROR(IF(INDEX('Setup - Lists'!$C$5:$C$199,MATCH(C124&amp;"|"&amp;D124,'Setup - Lists'!$G$5:$G$199,0))="",D124,INDEX('Setup - Lists'!$C$5:$C$199,MATCH(C124&amp;"|"&amp;D124,'Setup - Lists'!$G$5:$G$199,0))),D124))</f>
        <v/>
      </c>
      <c r="F124" s="4"/>
      <c r="G124" s="24"/>
      <c r="H124" s="4"/>
      <c r="I124" s="4"/>
    </row>
    <row r="125" spans="1:9" ht="15">
      <c r="A125" s="23"/>
      <c r="B125" s="4"/>
      <c r="C125" s="4"/>
      <c r="D125" s="4"/>
      <c r="E125" s="4" t="str">
        <f>IF(D125="","",IFERROR(IF(INDEX('Setup - Lists'!$C$5:$C$199,MATCH(C125&amp;"|"&amp;D125,'Setup - Lists'!$G$5:$G$199,0))="",D125,INDEX('Setup - Lists'!$C$5:$C$199,MATCH(C125&amp;"|"&amp;D125,'Setup - Lists'!$G$5:$G$199,0))),D125))</f>
        <v/>
      </c>
      <c r="F125" s="4"/>
      <c r="G125" s="24"/>
      <c r="H125" s="4"/>
      <c r="I125" s="4"/>
    </row>
    <row r="126" spans="1:9" ht="15">
      <c r="A126" s="23"/>
      <c r="B126" s="4"/>
      <c r="C126" s="4"/>
      <c r="D126" s="4"/>
      <c r="E126" s="4" t="str">
        <f>IF(D126="","",IFERROR(IF(INDEX('Setup - Lists'!$C$5:$C$199,MATCH(C126&amp;"|"&amp;D126,'Setup - Lists'!$G$5:$G$199,0))="",D126,INDEX('Setup - Lists'!$C$5:$C$199,MATCH(C126&amp;"|"&amp;D126,'Setup - Lists'!$G$5:$G$199,0))),D126))</f>
        <v/>
      </c>
      <c r="F126" s="4"/>
      <c r="G126" s="24"/>
      <c r="H126" s="4"/>
      <c r="I126" s="4"/>
    </row>
    <row r="127" spans="1:9" ht="15">
      <c r="A127" s="23"/>
      <c r="B127" s="4"/>
      <c r="C127" s="4"/>
      <c r="D127" s="4"/>
      <c r="E127" s="4" t="str">
        <f>IF(D127="","",IFERROR(IF(INDEX('Setup - Lists'!$C$5:$C$199,MATCH(C127&amp;"|"&amp;D127,'Setup - Lists'!$G$5:$G$199,0))="",D127,INDEX('Setup - Lists'!$C$5:$C$199,MATCH(C127&amp;"|"&amp;D127,'Setup - Lists'!$G$5:$G$199,0))),D127))</f>
        <v/>
      </c>
      <c r="F127" s="4"/>
      <c r="G127" s="24"/>
      <c r="H127" s="4"/>
      <c r="I127" s="4"/>
    </row>
    <row r="128" spans="1:9" ht="15">
      <c r="A128" s="23"/>
      <c r="B128" s="4"/>
      <c r="C128" s="4"/>
      <c r="D128" s="4"/>
      <c r="E128" s="4" t="str">
        <f>IF(D128="","",IFERROR(IF(INDEX('Setup - Lists'!$C$5:$C$199,MATCH(C128&amp;"|"&amp;D128,'Setup - Lists'!$G$5:$G$199,0))="",D128,INDEX('Setup - Lists'!$C$5:$C$199,MATCH(C128&amp;"|"&amp;D128,'Setup - Lists'!$G$5:$G$199,0))),D128))</f>
        <v/>
      </c>
      <c r="F128" s="4"/>
      <c r="G128" s="24"/>
      <c r="H128" s="4"/>
      <c r="I128" s="4"/>
    </row>
    <row r="129" spans="1:9" ht="15">
      <c r="A129" s="23"/>
      <c r="B129" s="4"/>
      <c r="C129" s="4"/>
      <c r="D129" s="4"/>
      <c r="E129" s="4" t="str">
        <f>IF(D129="","",IFERROR(IF(INDEX('Setup - Lists'!$C$5:$C$199,MATCH(C129&amp;"|"&amp;D129,'Setup - Lists'!$G$5:$G$199,0))="",D129,INDEX('Setup - Lists'!$C$5:$C$199,MATCH(C129&amp;"|"&amp;D129,'Setup - Lists'!$G$5:$G$199,0))),D129))</f>
        <v/>
      </c>
      <c r="F129" s="4"/>
      <c r="G129" s="24"/>
      <c r="H129" s="4"/>
      <c r="I129" s="4"/>
    </row>
    <row r="130" spans="1:9" ht="15">
      <c r="A130" s="23"/>
      <c r="B130" s="4"/>
      <c r="C130" s="4"/>
      <c r="D130" s="4"/>
      <c r="E130" s="4" t="str">
        <f>IF(D130="","",IFERROR(IF(INDEX('Setup - Lists'!$C$5:$C$199,MATCH(C130&amp;"|"&amp;D130,'Setup - Lists'!$G$5:$G$199,0))="",D130,INDEX('Setup - Lists'!$C$5:$C$199,MATCH(C130&amp;"|"&amp;D130,'Setup - Lists'!$G$5:$G$199,0))),D130))</f>
        <v/>
      </c>
      <c r="F130" s="4"/>
      <c r="G130" s="24"/>
      <c r="H130" s="4"/>
      <c r="I130" s="4"/>
    </row>
    <row r="131" spans="1:9" ht="15">
      <c r="A131" s="23"/>
      <c r="B131" s="4"/>
      <c r="C131" s="4"/>
      <c r="D131" s="4"/>
      <c r="E131" s="4" t="str">
        <f>IF(D131="","",IFERROR(IF(INDEX('Setup - Lists'!$C$5:$C$199,MATCH(C131&amp;"|"&amp;D131,'Setup - Lists'!$G$5:$G$199,0))="",D131,INDEX('Setup - Lists'!$C$5:$C$199,MATCH(C131&amp;"|"&amp;D131,'Setup - Lists'!$G$5:$G$199,0))),D131))</f>
        <v/>
      </c>
      <c r="F131" s="4"/>
      <c r="G131" s="24"/>
      <c r="H131" s="4"/>
      <c r="I131" s="4"/>
    </row>
    <row r="132" spans="1:9" ht="15">
      <c r="A132" s="23"/>
      <c r="B132" s="4"/>
      <c r="C132" s="4"/>
      <c r="D132" s="4"/>
      <c r="E132" s="4" t="str">
        <f>IF(D132="","",IFERROR(IF(INDEX('Setup - Lists'!$C$5:$C$199,MATCH(C132&amp;"|"&amp;D132,'Setup - Lists'!$G$5:$G$199,0))="",D132,INDEX('Setup - Lists'!$C$5:$C$199,MATCH(C132&amp;"|"&amp;D132,'Setup - Lists'!$G$5:$G$199,0))),D132))</f>
        <v/>
      </c>
      <c r="F132" s="4"/>
      <c r="G132" s="24"/>
      <c r="H132" s="4"/>
      <c r="I132" s="4"/>
    </row>
    <row r="133" spans="1:9" ht="15">
      <c r="A133" s="23"/>
      <c r="B133" s="4"/>
      <c r="C133" s="4"/>
      <c r="D133" s="4"/>
      <c r="E133" s="4" t="str">
        <f>IF(D133="","",IFERROR(IF(INDEX('Setup - Lists'!$C$5:$C$199,MATCH(C133&amp;"|"&amp;D133,'Setup - Lists'!$G$5:$G$199,0))="",D133,INDEX('Setup - Lists'!$C$5:$C$199,MATCH(C133&amp;"|"&amp;D133,'Setup - Lists'!$G$5:$G$199,0))),D133))</f>
        <v/>
      </c>
      <c r="F133" s="4"/>
      <c r="G133" s="24"/>
      <c r="H133" s="4"/>
      <c r="I133" s="4"/>
    </row>
    <row r="134" spans="1:9" ht="15">
      <c r="A134" s="23"/>
      <c r="B134" s="4"/>
      <c r="C134" s="4"/>
      <c r="D134" s="4"/>
      <c r="E134" s="4" t="str">
        <f>IF(D134="","",IFERROR(IF(INDEX('Setup - Lists'!$C$5:$C$199,MATCH(C134&amp;"|"&amp;D134,'Setup - Lists'!$G$5:$G$199,0))="",D134,INDEX('Setup - Lists'!$C$5:$C$199,MATCH(C134&amp;"|"&amp;D134,'Setup - Lists'!$G$5:$G$199,0))),D134))</f>
        <v/>
      </c>
      <c r="F134" s="4"/>
      <c r="G134" s="24"/>
      <c r="H134" s="4"/>
      <c r="I134" s="4"/>
    </row>
    <row r="135" spans="1:9" ht="15">
      <c r="A135" s="23"/>
      <c r="B135" s="4"/>
      <c r="C135" s="4"/>
      <c r="D135" s="4"/>
      <c r="E135" s="4" t="str">
        <f>IF(D135="","",IFERROR(IF(INDEX('Setup - Lists'!$C$5:$C$199,MATCH(C135&amp;"|"&amp;D135,'Setup - Lists'!$G$5:$G$199,0))="",D135,INDEX('Setup - Lists'!$C$5:$C$199,MATCH(C135&amp;"|"&amp;D135,'Setup - Lists'!$G$5:$G$199,0))),D135))</f>
        <v/>
      </c>
      <c r="F135" s="4"/>
      <c r="G135" s="24"/>
      <c r="H135" s="4"/>
      <c r="I135" s="4"/>
    </row>
    <row r="136" spans="1:9" ht="15">
      <c r="A136" s="23"/>
      <c r="B136" s="4"/>
      <c r="C136" s="4"/>
      <c r="D136" s="4"/>
      <c r="E136" s="4" t="str">
        <f>IF(D136="","",IFERROR(IF(INDEX('Setup - Lists'!$C$5:$C$199,MATCH(C136&amp;"|"&amp;D136,'Setup - Lists'!$G$5:$G$199,0))="",D136,INDEX('Setup - Lists'!$C$5:$C$199,MATCH(C136&amp;"|"&amp;D136,'Setup - Lists'!$G$5:$G$199,0))),D136))</f>
        <v/>
      </c>
      <c r="F136" s="4"/>
      <c r="G136" s="24"/>
      <c r="H136" s="4"/>
      <c r="I136" s="4"/>
    </row>
    <row r="137" spans="1:9" ht="15">
      <c r="A137" s="23"/>
      <c r="B137" s="4"/>
      <c r="C137" s="4"/>
      <c r="D137" s="4"/>
      <c r="E137" s="4" t="str">
        <f>IF(D137="","",IFERROR(IF(INDEX('Setup - Lists'!$C$5:$C$199,MATCH(C137&amp;"|"&amp;D137,'Setup - Lists'!$G$5:$G$199,0))="",D137,INDEX('Setup - Lists'!$C$5:$C$199,MATCH(C137&amp;"|"&amp;D137,'Setup - Lists'!$G$5:$G$199,0))),D137))</f>
        <v/>
      </c>
      <c r="F137" s="4"/>
      <c r="G137" s="24"/>
      <c r="H137" s="4"/>
      <c r="I137" s="4"/>
    </row>
    <row r="138" spans="1:9" ht="15">
      <c r="A138" s="23"/>
      <c r="B138" s="4"/>
      <c r="C138" s="4"/>
      <c r="D138" s="4"/>
      <c r="E138" s="4" t="str">
        <f>IF(D138="","",IFERROR(IF(INDEX('Setup - Lists'!$C$5:$C$199,MATCH(C138&amp;"|"&amp;D138,'Setup - Lists'!$G$5:$G$199,0))="",D138,INDEX('Setup - Lists'!$C$5:$C$199,MATCH(C138&amp;"|"&amp;D138,'Setup - Lists'!$G$5:$G$199,0))),D138))</f>
        <v/>
      </c>
      <c r="F138" s="4"/>
      <c r="G138" s="24"/>
      <c r="H138" s="4"/>
      <c r="I138" s="4"/>
    </row>
    <row r="139" spans="1:9" ht="15">
      <c r="A139" s="23"/>
      <c r="B139" s="4"/>
      <c r="C139" s="4"/>
      <c r="D139" s="4"/>
      <c r="E139" s="4" t="str">
        <f>IF(D139="","",IFERROR(IF(INDEX('Setup - Lists'!$C$5:$C$199,MATCH(C139&amp;"|"&amp;D139,'Setup - Lists'!$G$5:$G$199,0))="",D139,INDEX('Setup - Lists'!$C$5:$C$199,MATCH(C139&amp;"|"&amp;D139,'Setup - Lists'!$G$5:$G$199,0))),D139))</f>
        <v/>
      </c>
      <c r="F139" s="4"/>
      <c r="G139" s="24"/>
      <c r="H139" s="4"/>
      <c r="I139" s="4"/>
    </row>
    <row r="140" spans="1:9" ht="15">
      <c r="A140" s="23"/>
      <c r="B140" s="4"/>
      <c r="C140" s="4"/>
      <c r="D140" s="4"/>
      <c r="E140" s="4" t="str">
        <f>IF(D140="","",IFERROR(IF(INDEX('Setup - Lists'!$C$5:$C$199,MATCH(C140&amp;"|"&amp;D140,'Setup - Lists'!$G$5:$G$199,0))="",D140,INDEX('Setup - Lists'!$C$5:$C$199,MATCH(C140&amp;"|"&amp;D140,'Setup - Lists'!$G$5:$G$199,0))),D140))</f>
        <v/>
      </c>
      <c r="F140" s="4"/>
      <c r="G140" s="24"/>
      <c r="H140" s="4"/>
      <c r="I140" s="4"/>
    </row>
    <row r="141" spans="1:9" ht="15">
      <c r="A141" s="23"/>
      <c r="B141" s="4"/>
      <c r="C141" s="4"/>
      <c r="D141" s="4"/>
      <c r="E141" s="4" t="str">
        <f>IF(D141="","",IFERROR(IF(INDEX('Setup - Lists'!$C$5:$C$199,MATCH(C141&amp;"|"&amp;D141,'Setup - Lists'!$G$5:$G$199,0))="",D141,INDEX('Setup - Lists'!$C$5:$C$199,MATCH(C141&amp;"|"&amp;D141,'Setup - Lists'!$G$5:$G$199,0))),D141))</f>
        <v/>
      </c>
      <c r="F141" s="4"/>
      <c r="G141" s="24"/>
      <c r="H141" s="4"/>
      <c r="I141" s="4"/>
    </row>
    <row r="142" spans="1:9" ht="15">
      <c r="A142" s="23"/>
      <c r="B142" s="4"/>
      <c r="C142" s="4"/>
      <c r="D142" s="4"/>
      <c r="E142" s="4" t="str">
        <f>IF(D142="","",IFERROR(IF(INDEX('Setup - Lists'!$C$5:$C$199,MATCH(C142&amp;"|"&amp;D142,'Setup - Lists'!$G$5:$G$199,0))="",D142,INDEX('Setup - Lists'!$C$5:$C$199,MATCH(C142&amp;"|"&amp;D142,'Setup - Lists'!$G$5:$G$199,0))),D142))</f>
        <v/>
      </c>
      <c r="F142" s="4"/>
      <c r="G142" s="24"/>
      <c r="H142" s="4"/>
      <c r="I142" s="4"/>
    </row>
    <row r="143" spans="1:9" ht="15">
      <c r="A143" s="23"/>
      <c r="B143" s="4"/>
      <c r="C143" s="4"/>
      <c r="D143" s="4"/>
      <c r="E143" s="4" t="str">
        <f>IF(D143="","",IFERROR(IF(INDEX('Setup - Lists'!$C$5:$C$199,MATCH(C143&amp;"|"&amp;D143,'Setup - Lists'!$G$5:$G$199,0))="",D143,INDEX('Setup - Lists'!$C$5:$C$199,MATCH(C143&amp;"|"&amp;D143,'Setup - Lists'!$G$5:$G$199,0))),D143))</f>
        <v/>
      </c>
      <c r="F143" s="4"/>
      <c r="G143" s="24"/>
      <c r="H143" s="4"/>
      <c r="I143" s="4"/>
    </row>
    <row r="144" spans="1:9" ht="15">
      <c r="A144" s="23"/>
      <c r="B144" s="4"/>
      <c r="C144" s="4"/>
      <c r="D144" s="4"/>
      <c r="E144" s="4" t="str">
        <f>IF(D144="","",IFERROR(IF(INDEX('Setup - Lists'!$C$5:$C$199,MATCH(C144&amp;"|"&amp;D144,'Setup - Lists'!$G$5:$G$199,0))="",D144,INDEX('Setup - Lists'!$C$5:$C$199,MATCH(C144&amp;"|"&amp;D144,'Setup - Lists'!$G$5:$G$199,0))),D144))</f>
        <v/>
      </c>
      <c r="F144" s="4"/>
      <c r="G144" s="24"/>
      <c r="H144" s="4"/>
      <c r="I144" s="4"/>
    </row>
    <row r="145" spans="1:9" ht="15">
      <c r="A145" s="23"/>
      <c r="B145" s="4"/>
      <c r="C145" s="4"/>
      <c r="D145" s="4"/>
      <c r="E145" s="4" t="str">
        <f>IF(D145="","",IFERROR(IF(INDEX('Setup - Lists'!$C$5:$C$199,MATCH(C145&amp;"|"&amp;D145,'Setup - Lists'!$G$5:$G$199,0))="",D145,INDEX('Setup - Lists'!$C$5:$C$199,MATCH(C145&amp;"|"&amp;D145,'Setup - Lists'!$G$5:$G$199,0))),D145))</f>
        <v/>
      </c>
      <c r="F145" s="4"/>
      <c r="G145" s="24"/>
      <c r="H145" s="4"/>
      <c r="I145" s="4"/>
    </row>
    <row r="146" spans="1:9" ht="15">
      <c r="A146" s="23"/>
      <c r="B146" s="4"/>
      <c r="C146" s="4"/>
      <c r="D146" s="4"/>
      <c r="E146" s="4" t="str">
        <f>IF(D146="","",IFERROR(IF(INDEX('Setup - Lists'!$C$5:$C$199,MATCH(C146&amp;"|"&amp;D146,'Setup - Lists'!$G$5:$G$199,0))="",D146,INDEX('Setup - Lists'!$C$5:$C$199,MATCH(C146&amp;"|"&amp;D146,'Setup - Lists'!$G$5:$G$199,0))),D146))</f>
        <v/>
      </c>
      <c r="F146" s="4"/>
      <c r="G146" s="24"/>
      <c r="H146" s="4"/>
      <c r="I146" s="4"/>
    </row>
    <row r="147" spans="1:9" ht="15">
      <c r="A147" s="23"/>
      <c r="B147" s="4"/>
      <c r="C147" s="4"/>
      <c r="D147" s="4"/>
      <c r="E147" s="4" t="str">
        <f>IF(D147="","",IFERROR(IF(INDEX('Setup - Lists'!$C$5:$C$199,MATCH(C147&amp;"|"&amp;D147,'Setup - Lists'!$G$5:$G$199,0))="",D147,INDEX('Setup - Lists'!$C$5:$C$199,MATCH(C147&amp;"|"&amp;D147,'Setup - Lists'!$G$5:$G$199,0))),D147))</f>
        <v/>
      </c>
      <c r="F147" s="4"/>
      <c r="G147" s="24"/>
      <c r="H147" s="4"/>
      <c r="I147" s="4"/>
    </row>
    <row r="148" spans="1:9" ht="15">
      <c r="A148" s="23"/>
      <c r="B148" s="4"/>
      <c r="C148" s="4"/>
      <c r="D148" s="4"/>
      <c r="E148" s="4" t="str">
        <f>IF(D148="","",IFERROR(IF(INDEX('Setup - Lists'!$C$5:$C$199,MATCH(C148&amp;"|"&amp;D148,'Setup - Lists'!$G$5:$G$199,0))="",D148,INDEX('Setup - Lists'!$C$5:$C$199,MATCH(C148&amp;"|"&amp;D148,'Setup - Lists'!$G$5:$G$199,0))),D148))</f>
        <v/>
      </c>
      <c r="F148" s="4"/>
      <c r="G148" s="24"/>
      <c r="H148" s="4"/>
      <c r="I148" s="4"/>
    </row>
    <row r="149" spans="1:9" ht="15">
      <c r="A149" s="23"/>
      <c r="B149" s="4"/>
      <c r="C149" s="4"/>
      <c r="D149" s="4"/>
      <c r="E149" s="4" t="str">
        <f>IF(D149="","",IFERROR(IF(INDEX('Setup - Lists'!$C$5:$C$199,MATCH(C149&amp;"|"&amp;D149,'Setup - Lists'!$G$5:$G$199,0))="",D149,INDEX('Setup - Lists'!$C$5:$C$199,MATCH(C149&amp;"|"&amp;D149,'Setup - Lists'!$G$5:$G$199,0))),D149))</f>
        <v/>
      </c>
      <c r="F149" s="4"/>
      <c r="G149" s="24"/>
      <c r="H149" s="4"/>
      <c r="I149" s="4"/>
    </row>
    <row r="150" spans="1:9" ht="15">
      <c r="A150" s="23"/>
      <c r="B150" s="4"/>
      <c r="C150" s="4"/>
      <c r="D150" s="4"/>
      <c r="E150" s="4" t="str">
        <f>IF(D150="","",IFERROR(IF(INDEX('Setup - Lists'!$C$5:$C$199,MATCH(C150&amp;"|"&amp;D150,'Setup - Lists'!$G$5:$G$199,0))="",D150,INDEX('Setup - Lists'!$C$5:$C$199,MATCH(C150&amp;"|"&amp;D150,'Setup - Lists'!$G$5:$G$199,0))),D150))</f>
        <v/>
      </c>
      <c r="F150" s="4"/>
      <c r="G150" s="24"/>
      <c r="H150" s="4"/>
      <c r="I150" s="4"/>
    </row>
    <row r="151" spans="1:9" ht="15">
      <c r="A151" s="23"/>
      <c r="B151" s="4"/>
      <c r="C151" s="4"/>
      <c r="D151" s="4"/>
      <c r="E151" s="4" t="str">
        <f>IF(D151="","",IFERROR(IF(INDEX('Setup - Lists'!$C$5:$C$199,MATCH(C151&amp;"|"&amp;D151,'Setup - Lists'!$G$5:$G$199,0))="",D151,INDEX('Setup - Lists'!$C$5:$C$199,MATCH(C151&amp;"|"&amp;D151,'Setup - Lists'!$G$5:$G$199,0))),D151))</f>
        <v/>
      </c>
      <c r="F151" s="4"/>
      <c r="G151" s="24"/>
      <c r="H151" s="4"/>
      <c r="I151" s="4"/>
    </row>
    <row r="152" spans="1:9" ht="15">
      <c r="A152" s="23"/>
      <c r="B152" s="4"/>
      <c r="C152" s="4"/>
      <c r="D152" s="4"/>
      <c r="E152" s="4" t="str">
        <f>IF(D152="","",IFERROR(IF(INDEX('Setup - Lists'!$C$5:$C$199,MATCH(C152&amp;"|"&amp;D152,'Setup - Lists'!$G$5:$G$199,0))="",D152,INDEX('Setup - Lists'!$C$5:$C$199,MATCH(C152&amp;"|"&amp;D152,'Setup - Lists'!$G$5:$G$199,0))),D152))</f>
        <v/>
      </c>
      <c r="F152" s="4"/>
      <c r="G152" s="24"/>
      <c r="H152" s="4"/>
      <c r="I152" s="4"/>
    </row>
    <row r="153" spans="1:9" ht="15">
      <c r="A153" s="23"/>
      <c r="B153" s="4"/>
      <c r="C153" s="4"/>
      <c r="D153" s="4"/>
      <c r="E153" s="4" t="str">
        <f>IF(D153="","",IFERROR(IF(INDEX('Setup - Lists'!$C$5:$C$199,MATCH(C153&amp;"|"&amp;D153,'Setup - Lists'!$G$5:$G$199,0))="",D153,INDEX('Setup - Lists'!$C$5:$C$199,MATCH(C153&amp;"|"&amp;D153,'Setup - Lists'!$G$5:$G$199,0))),D153))</f>
        <v/>
      </c>
      <c r="F153" s="4"/>
      <c r="G153" s="24"/>
      <c r="H153" s="4"/>
      <c r="I153" s="4"/>
    </row>
    <row r="154" spans="1:9" ht="15">
      <c r="A154" s="23"/>
      <c r="B154" s="4"/>
      <c r="C154" s="4"/>
      <c r="D154" s="4"/>
      <c r="E154" s="4" t="str">
        <f>IF(D154="","",IFERROR(IF(INDEX('Setup - Lists'!$C$5:$C$199,MATCH(C154&amp;"|"&amp;D154,'Setup - Lists'!$G$5:$G$199,0))="",D154,INDEX('Setup - Lists'!$C$5:$C$199,MATCH(C154&amp;"|"&amp;D154,'Setup - Lists'!$G$5:$G$199,0))),D154))</f>
        <v/>
      </c>
      <c r="F154" s="4"/>
      <c r="G154" s="24"/>
      <c r="H154" s="4"/>
      <c r="I154" s="4"/>
    </row>
    <row r="155" spans="1:9" ht="15">
      <c r="A155" s="23"/>
      <c r="B155" s="4"/>
      <c r="C155" s="4"/>
      <c r="D155" s="4"/>
      <c r="E155" s="4" t="str">
        <f>IF(D155="","",IFERROR(IF(INDEX('Setup - Lists'!$C$5:$C$199,MATCH(C155&amp;"|"&amp;D155,'Setup - Lists'!$G$5:$G$199,0))="",D155,INDEX('Setup - Lists'!$C$5:$C$199,MATCH(C155&amp;"|"&amp;D155,'Setup - Lists'!$G$5:$G$199,0))),D155))</f>
        <v/>
      </c>
      <c r="F155" s="4"/>
      <c r="G155" s="24"/>
      <c r="H155" s="4"/>
      <c r="I155" s="4"/>
    </row>
    <row r="156" spans="1:9" ht="15">
      <c r="A156" s="23"/>
      <c r="B156" s="4"/>
      <c r="C156" s="4"/>
      <c r="D156" s="4"/>
      <c r="E156" s="4" t="str">
        <f>IF(D156="","",IFERROR(IF(INDEX('Setup - Lists'!$C$5:$C$199,MATCH(C156&amp;"|"&amp;D156,'Setup - Lists'!$G$5:$G$199,0))="",D156,INDEX('Setup - Lists'!$C$5:$C$199,MATCH(C156&amp;"|"&amp;D156,'Setup - Lists'!$G$5:$G$199,0))),D156))</f>
        <v/>
      </c>
      <c r="F156" s="4"/>
      <c r="G156" s="24"/>
      <c r="H156" s="4"/>
      <c r="I156" s="4"/>
    </row>
    <row r="157" spans="1:9" ht="15">
      <c r="A157" s="23"/>
      <c r="B157" s="4"/>
      <c r="C157" s="4"/>
      <c r="D157" s="4"/>
      <c r="E157" s="4" t="str">
        <f>IF(D157="","",IFERROR(IF(INDEX('Setup - Lists'!$C$5:$C$199,MATCH(C157&amp;"|"&amp;D157,'Setup - Lists'!$G$5:$G$199,0))="",D157,INDEX('Setup - Lists'!$C$5:$C$199,MATCH(C157&amp;"|"&amp;D157,'Setup - Lists'!$G$5:$G$199,0))),D157))</f>
        <v/>
      </c>
      <c r="F157" s="4"/>
      <c r="G157" s="24"/>
      <c r="H157" s="4"/>
      <c r="I157" s="4"/>
    </row>
    <row r="158" spans="1:9" ht="15">
      <c r="A158" s="23"/>
      <c r="B158" s="4"/>
      <c r="C158" s="4"/>
      <c r="D158" s="4"/>
      <c r="E158" s="4" t="str">
        <f>IF(D158="","",IFERROR(IF(INDEX('Setup - Lists'!$C$5:$C$199,MATCH(C158&amp;"|"&amp;D158,'Setup - Lists'!$G$5:$G$199,0))="",D158,INDEX('Setup - Lists'!$C$5:$C$199,MATCH(C158&amp;"|"&amp;D158,'Setup - Lists'!$G$5:$G$199,0))),D158))</f>
        <v/>
      </c>
      <c r="F158" s="4"/>
      <c r="G158" s="24"/>
      <c r="H158" s="4"/>
      <c r="I158" s="4"/>
    </row>
    <row r="159" spans="1:9" ht="15">
      <c r="A159" s="23"/>
      <c r="B159" s="4"/>
      <c r="C159" s="4"/>
      <c r="D159" s="4"/>
      <c r="E159" s="4" t="str">
        <f>IF(D159="","",IFERROR(IF(INDEX('Setup - Lists'!$C$5:$C$199,MATCH(C159&amp;"|"&amp;D159,'Setup - Lists'!$G$5:$G$199,0))="",D159,INDEX('Setup - Lists'!$C$5:$C$199,MATCH(C159&amp;"|"&amp;D159,'Setup - Lists'!$G$5:$G$199,0))),D159))</f>
        <v/>
      </c>
      <c r="F159" s="4"/>
      <c r="G159" s="24"/>
      <c r="H159" s="4"/>
      <c r="I159" s="4"/>
    </row>
    <row r="160" spans="1:9" ht="15">
      <c r="A160" s="23"/>
      <c r="B160" s="4"/>
      <c r="C160" s="4"/>
      <c r="D160" s="4"/>
      <c r="E160" s="4" t="str">
        <f>IF(D160="","",IFERROR(IF(INDEX('Setup - Lists'!$C$5:$C$199,MATCH(C160&amp;"|"&amp;D160,'Setup - Lists'!$G$5:$G$199,0))="",D160,INDEX('Setup - Lists'!$C$5:$C$199,MATCH(C160&amp;"|"&amp;D160,'Setup - Lists'!$G$5:$G$199,0))),D160))</f>
        <v/>
      </c>
      <c r="F160" s="4"/>
      <c r="G160" s="24"/>
      <c r="H160" s="4"/>
      <c r="I160" s="4"/>
    </row>
    <row r="161" spans="1:9" ht="15">
      <c r="A161" s="23"/>
      <c r="B161" s="4"/>
      <c r="C161" s="4"/>
      <c r="D161" s="4"/>
      <c r="E161" s="4" t="str">
        <f>IF(D161="","",IFERROR(IF(INDEX('Setup - Lists'!$C$5:$C$199,MATCH(C161&amp;"|"&amp;D161,'Setup - Lists'!$G$5:$G$199,0))="",D161,INDEX('Setup - Lists'!$C$5:$C$199,MATCH(C161&amp;"|"&amp;D161,'Setup - Lists'!$G$5:$G$199,0))),D161))</f>
        <v/>
      </c>
      <c r="F161" s="4"/>
      <c r="G161" s="24"/>
      <c r="H161" s="4"/>
      <c r="I161" s="4"/>
    </row>
    <row r="162" spans="1:9" ht="15">
      <c r="A162" s="23"/>
      <c r="B162" s="4"/>
      <c r="C162" s="4"/>
      <c r="D162" s="4"/>
      <c r="E162" s="4" t="str">
        <f>IF(D162="","",IFERROR(IF(INDEX('Setup - Lists'!$C$5:$C$199,MATCH(C162&amp;"|"&amp;D162,'Setup - Lists'!$G$5:$G$199,0))="",D162,INDEX('Setup - Lists'!$C$5:$C$199,MATCH(C162&amp;"|"&amp;D162,'Setup - Lists'!$G$5:$G$199,0))),D162))</f>
        <v/>
      </c>
      <c r="F162" s="4"/>
      <c r="G162" s="24"/>
      <c r="H162" s="4"/>
      <c r="I162" s="4"/>
    </row>
    <row r="163" spans="1:9" ht="15">
      <c r="A163" s="23"/>
      <c r="B163" s="4"/>
      <c r="C163" s="4"/>
      <c r="D163" s="4"/>
      <c r="E163" s="4" t="str">
        <f>IF(D163="","",IFERROR(IF(INDEX('Setup - Lists'!$C$5:$C$199,MATCH(C163&amp;"|"&amp;D163,'Setup - Lists'!$G$5:$G$199,0))="",D163,INDEX('Setup - Lists'!$C$5:$C$199,MATCH(C163&amp;"|"&amp;D163,'Setup - Lists'!$G$5:$G$199,0))),D163))</f>
        <v/>
      </c>
      <c r="F163" s="4"/>
      <c r="G163" s="24"/>
      <c r="H163" s="4"/>
      <c r="I163" s="4"/>
    </row>
    <row r="164" spans="1:9" ht="15">
      <c r="A164" s="23"/>
      <c r="B164" s="4"/>
      <c r="C164" s="4"/>
      <c r="D164" s="4"/>
      <c r="E164" s="4" t="str">
        <f>IF(D164="","",IFERROR(IF(INDEX('Setup - Lists'!$C$5:$C$199,MATCH(C164&amp;"|"&amp;D164,'Setup - Lists'!$G$5:$G$199,0))="",D164,INDEX('Setup - Lists'!$C$5:$C$199,MATCH(C164&amp;"|"&amp;D164,'Setup - Lists'!$G$5:$G$199,0))),D164))</f>
        <v/>
      </c>
      <c r="F164" s="4"/>
      <c r="G164" s="24"/>
      <c r="H164" s="4"/>
      <c r="I164" s="4"/>
    </row>
    <row r="165" spans="1:9" ht="15">
      <c r="A165" s="23"/>
      <c r="B165" s="4"/>
      <c r="C165" s="4"/>
      <c r="D165" s="4"/>
      <c r="E165" s="4" t="str">
        <f>IF(D165="","",IFERROR(IF(INDEX('Setup - Lists'!$C$5:$C$199,MATCH(C165&amp;"|"&amp;D165,'Setup - Lists'!$G$5:$G$199,0))="",D165,INDEX('Setup - Lists'!$C$5:$C$199,MATCH(C165&amp;"|"&amp;D165,'Setup - Lists'!$G$5:$G$199,0))),D165))</f>
        <v/>
      </c>
      <c r="F165" s="4"/>
      <c r="G165" s="24"/>
      <c r="H165" s="4"/>
      <c r="I165" s="4"/>
    </row>
    <row r="166" spans="1:9" ht="15">
      <c r="A166" s="23"/>
      <c r="B166" s="4"/>
      <c r="C166" s="4"/>
      <c r="D166" s="4"/>
      <c r="E166" s="4" t="str">
        <f>IF(D166="","",IFERROR(IF(INDEX('Setup - Lists'!$C$5:$C$199,MATCH(C166&amp;"|"&amp;D166,'Setup - Lists'!$G$5:$G$199,0))="",D166,INDEX('Setup - Lists'!$C$5:$C$199,MATCH(C166&amp;"|"&amp;D166,'Setup - Lists'!$G$5:$G$199,0))),D166))</f>
        <v/>
      </c>
      <c r="F166" s="4"/>
      <c r="G166" s="24"/>
      <c r="H166" s="4"/>
      <c r="I166" s="4"/>
    </row>
    <row r="167" spans="1:9" ht="15">
      <c r="A167" s="23"/>
      <c r="B167" s="4"/>
      <c r="C167" s="4"/>
      <c r="D167" s="4"/>
      <c r="E167" s="4" t="str">
        <f>IF(D167="","",IFERROR(IF(INDEX('Setup - Lists'!$C$5:$C$199,MATCH(C167&amp;"|"&amp;D167,'Setup - Lists'!$G$5:$G$199,0))="",D167,INDEX('Setup - Lists'!$C$5:$C$199,MATCH(C167&amp;"|"&amp;D167,'Setup - Lists'!$G$5:$G$199,0))),D167))</f>
        <v/>
      </c>
      <c r="F167" s="4"/>
      <c r="G167" s="24"/>
      <c r="H167" s="4"/>
      <c r="I167" s="4"/>
    </row>
    <row r="168" spans="1:9" ht="15">
      <c r="A168" s="23"/>
      <c r="B168" s="4"/>
      <c r="C168" s="4"/>
      <c r="D168" s="4"/>
      <c r="E168" s="4" t="str">
        <f>IF(D168="","",IFERROR(IF(INDEX('Setup - Lists'!$C$5:$C$199,MATCH(C168&amp;"|"&amp;D168,'Setup - Lists'!$G$5:$G$199,0))="",D168,INDEX('Setup - Lists'!$C$5:$C$199,MATCH(C168&amp;"|"&amp;D168,'Setup - Lists'!$G$5:$G$199,0))),D168))</f>
        <v/>
      </c>
      <c r="F168" s="4"/>
      <c r="G168" s="24"/>
      <c r="H168" s="4"/>
      <c r="I168" s="4"/>
    </row>
    <row r="169" spans="1:9" ht="15">
      <c r="A169" s="23"/>
      <c r="B169" s="4"/>
      <c r="C169" s="4"/>
      <c r="D169" s="4"/>
      <c r="E169" s="4" t="str">
        <f>IF(D169="","",IFERROR(IF(INDEX('Setup - Lists'!$C$5:$C$199,MATCH(C169&amp;"|"&amp;D169,'Setup - Lists'!$G$5:$G$199,0))="",D169,INDEX('Setup - Lists'!$C$5:$C$199,MATCH(C169&amp;"|"&amp;D169,'Setup - Lists'!$G$5:$G$199,0))),D169))</f>
        <v/>
      </c>
      <c r="F169" s="4"/>
      <c r="G169" s="24"/>
      <c r="H169" s="4"/>
      <c r="I169" s="4"/>
    </row>
    <row r="170" spans="1:9" ht="15">
      <c r="A170" s="23"/>
      <c r="B170" s="4"/>
      <c r="C170" s="4"/>
      <c r="D170" s="4"/>
      <c r="E170" s="4" t="str">
        <f>IF(D170="","",IFERROR(IF(INDEX('Setup - Lists'!$C$5:$C$199,MATCH(C170&amp;"|"&amp;D170,'Setup - Lists'!$G$5:$G$199,0))="",D170,INDEX('Setup - Lists'!$C$5:$C$199,MATCH(C170&amp;"|"&amp;D170,'Setup - Lists'!$G$5:$G$199,0))),D170))</f>
        <v/>
      </c>
      <c r="F170" s="4"/>
      <c r="G170" s="24"/>
      <c r="H170" s="4"/>
      <c r="I170" s="4"/>
    </row>
    <row r="171" spans="1:9" ht="15">
      <c r="A171" s="23"/>
      <c r="B171" s="4"/>
      <c r="C171" s="4"/>
      <c r="D171" s="4"/>
      <c r="E171" s="4" t="str">
        <f>IF(D171="","",IFERROR(IF(INDEX('Setup - Lists'!$C$5:$C$199,MATCH(C171&amp;"|"&amp;D171,'Setup - Lists'!$G$5:$G$199,0))="",D171,INDEX('Setup - Lists'!$C$5:$C$199,MATCH(C171&amp;"|"&amp;D171,'Setup - Lists'!$G$5:$G$199,0))),D171))</f>
        <v/>
      </c>
      <c r="F171" s="4"/>
      <c r="G171" s="24"/>
      <c r="H171" s="4"/>
      <c r="I171" s="4"/>
    </row>
    <row r="172" spans="1:9" ht="15">
      <c r="A172" s="23"/>
      <c r="B172" s="4"/>
      <c r="C172" s="4"/>
      <c r="D172" s="4"/>
      <c r="E172" s="4" t="str">
        <f>IF(D172="","",IFERROR(IF(INDEX('Setup - Lists'!$C$5:$C$199,MATCH(C172&amp;"|"&amp;D172,'Setup - Lists'!$G$5:$G$199,0))="",D172,INDEX('Setup - Lists'!$C$5:$C$199,MATCH(C172&amp;"|"&amp;D172,'Setup - Lists'!$G$5:$G$199,0))),D172))</f>
        <v/>
      </c>
      <c r="F172" s="4"/>
      <c r="G172" s="24"/>
      <c r="H172" s="4"/>
      <c r="I172" s="4"/>
    </row>
    <row r="173" spans="1:9" ht="15">
      <c r="A173" s="23"/>
      <c r="B173" s="4"/>
      <c r="C173" s="4"/>
      <c r="D173" s="4"/>
      <c r="E173" s="4" t="str">
        <f>IF(D173="","",IFERROR(IF(INDEX('Setup - Lists'!$C$5:$C$199,MATCH(C173&amp;"|"&amp;D173,'Setup - Lists'!$G$5:$G$199,0))="",D173,INDEX('Setup - Lists'!$C$5:$C$199,MATCH(C173&amp;"|"&amp;D173,'Setup - Lists'!$G$5:$G$199,0))),D173))</f>
        <v/>
      </c>
      <c r="F173" s="4"/>
      <c r="G173" s="24"/>
      <c r="H173" s="4"/>
      <c r="I173" s="4"/>
    </row>
    <row r="174" spans="1:9" ht="15">
      <c r="A174" s="23"/>
      <c r="B174" s="4"/>
      <c r="C174" s="4"/>
      <c r="D174" s="4"/>
      <c r="E174" s="4" t="str">
        <f>IF(D174="","",IFERROR(IF(INDEX('Setup - Lists'!$C$5:$C$199,MATCH(C174&amp;"|"&amp;D174,'Setup - Lists'!$G$5:$G$199,0))="",D174,INDEX('Setup - Lists'!$C$5:$C$199,MATCH(C174&amp;"|"&amp;D174,'Setup - Lists'!$G$5:$G$199,0))),D174))</f>
        <v/>
      </c>
      <c r="F174" s="4"/>
      <c r="G174" s="24"/>
      <c r="H174" s="4"/>
      <c r="I174" s="4"/>
    </row>
    <row r="175" spans="1:9" ht="15">
      <c r="A175" s="23"/>
      <c r="B175" s="4"/>
      <c r="C175" s="4"/>
      <c r="D175" s="4"/>
      <c r="E175" s="4" t="str">
        <f>IF(D175="","",IFERROR(IF(INDEX('Setup - Lists'!$C$5:$C$199,MATCH(C175&amp;"|"&amp;D175,'Setup - Lists'!$G$5:$G$199,0))="",D175,INDEX('Setup - Lists'!$C$5:$C$199,MATCH(C175&amp;"|"&amp;D175,'Setup - Lists'!$G$5:$G$199,0))),D175))</f>
        <v/>
      </c>
      <c r="F175" s="4"/>
      <c r="G175" s="24"/>
      <c r="H175" s="4"/>
      <c r="I175" s="4"/>
    </row>
    <row r="176" spans="1:9" ht="15">
      <c r="A176" s="23"/>
      <c r="B176" s="4"/>
      <c r="C176" s="4"/>
      <c r="D176" s="4"/>
      <c r="E176" s="4" t="str">
        <f>IF(D176="","",IFERROR(IF(INDEX('Setup - Lists'!$C$5:$C$199,MATCH(C176&amp;"|"&amp;D176,'Setup - Lists'!$G$5:$G$199,0))="",D176,INDEX('Setup - Lists'!$C$5:$C$199,MATCH(C176&amp;"|"&amp;D176,'Setup - Lists'!$G$5:$G$199,0))),D176))</f>
        <v/>
      </c>
      <c r="F176" s="4"/>
      <c r="G176" s="24"/>
      <c r="H176" s="4"/>
      <c r="I176" s="4"/>
    </row>
    <row r="177" spans="1:9" ht="15">
      <c r="A177" s="23"/>
      <c r="B177" s="4"/>
      <c r="C177" s="4"/>
      <c r="D177" s="4"/>
      <c r="E177" s="4" t="str">
        <f>IF(D177="","",IFERROR(IF(INDEX('Setup - Lists'!$C$5:$C$199,MATCH(C177&amp;"|"&amp;D177,'Setup - Lists'!$G$5:$G$199,0))="",D177,INDEX('Setup - Lists'!$C$5:$C$199,MATCH(C177&amp;"|"&amp;D177,'Setup - Lists'!$G$5:$G$199,0))),D177))</f>
        <v/>
      </c>
      <c r="F177" s="4"/>
      <c r="G177" s="24"/>
      <c r="H177" s="4"/>
      <c r="I177" s="4"/>
    </row>
    <row r="178" spans="1:9" ht="15">
      <c r="A178" s="23"/>
      <c r="B178" s="4"/>
      <c r="C178" s="4"/>
      <c r="D178" s="4"/>
      <c r="E178" s="4" t="str">
        <f>IF(D178="","",IFERROR(IF(INDEX('Setup - Lists'!$C$5:$C$199,MATCH(C178&amp;"|"&amp;D178,'Setup - Lists'!$G$5:$G$199,0))="",D178,INDEX('Setup - Lists'!$C$5:$C$199,MATCH(C178&amp;"|"&amp;D178,'Setup - Lists'!$G$5:$G$199,0))),D178))</f>
        <v/>
      </c>
      <c r="F178" s="4"/>
      <c r="G178" s="24"/>
      <c r="H178" s="4"/>
      <c r="I178" s="4"/>
    </row>
    <row r="179" spans="1:9" ht="15">
      <c r="A179" s="23"/>
      <c r="B179" s="4"/>
      <c r="C179" s="4"/>
      <c r="D179" s="4"/>
      <c r="E179" s="4" t="str">
        <f>IF(D179="","",IFERROR(IF(INDEX('Setup - Lists'!$C$5:$C$199,MATCH(C179&amp;"|"&amp;D179,'Setup - Lists'!$G$5:$G$199,0))="",D179,INDEX('Setup - Lists'!$C$5:$C$199,MATCH(C179&amp;"|"&amp;D179,'Setup - Lists'!$G$5:$G$199,0))),D179))</f>
        <v/>
      </c>
      <c r="F179" s="4"/>
      <c r="G179" s="24"/>
      <c r="H179" s="4"/>
      <c r="I179" s="4"/>
    </row>
    <row r="180" spans="1:9" ht="15">
      <c r="A180" s="23"/>
      <c r="B180" s="4"/>
      <c r="C180" s="4"/>
      <c r="D180" s="4"/>
      <c r="E180" s="4" t="str">
        <f>IF(D180="","",IFERROR(IF(INDEX('Setup - Lists'!$C$5:$C$199,MATCH(C180&amp;"|"&amp;D180,'Setup - Lists'!$G$5:$G$199,0))="",D180,INDEX('Setup - Lists'!$C$5:$C$199,MATCH(C180&amp;"|"&amp;D180,'Setup - Lists'!$G$5:$G$199,0))),D180))</f>
        <v/>
      </c>
      <c r="F180" s="4"/>
      <c r="G180" s="24"/>
      <c r="H180" s="4"/>
      <c r="I180" s="4"/>
    </row>
    <row r="181" spans="1:9" ht="15">
      <c r="A181" s="23"/>
      <c r="B181" s="4"/>
      <c r="C181" s="4"/>
      <c r="D181" s="4"/>
      <c r="E181" s="4" t="str">
        <f>IF(D181="","",IFERROR(IF(INDEX('Setup - Lists'!$C$5:$C$199,MATCH(C181&amp;"|"&amp;D181,'Setup - Lists'!$G$5:$G$199,0))="",D181,INDEX('Setup - Lists'!$C$5:$C$199,MATCH(C181&amp;"|"&amp;D181,'Setup - Lists'!$G$5:$G$199,0))),D181))</f>
        <v/>
      </c>
      <c r="F181" s="4"/>
      <c r="G181" s="24"/>
      <c r="H181" s="4"/>
      <c r="I181" s="4"/>
    </row>
    <row r="182" spans="1:9" ht="15">
      <c r="A182" s="23"/>
      <c r="B182" s="4"/>
      <c r="C182" s="4"/>
      <c r="D182" s="4"/>
      <c r="E182" s="4" t="str">
        <f>IF(D182="","",IFERROR(IF(INDEX('Setup - Lists'!$C$5:$C$199,MATCH(C182&amp;"|"&amp;D182,'Setup - Lists'!$G$5:$G$199,0))="",D182,INDEX('Setup - Lists'!$C$5:$C$199,MATCH(C182&amp;"|"&amp;D182,'Setup - Lists'!$G$5:$G$199,0))),D182))</f>
        <v/>
      </c>
      <c r="F182" s="4"/>
      <c r="G182" s="24"/>
      <c r="H182" s="4"/>
      <c r="I182" s="4"/>
    </row>
    <row r="183" spans="1:9" ht="15">
      <c r="A183" s="23"/>
      <c r="B183" s="4"/>
      <c r="C183" s="4"/>
      <c r="D183" s="4"/>
      <c r="E183" s="4" t="str">
        <f>IF(D183="","",IFERROR(IF(INDEX('Setup - Lists'!$C$5:$C$199,MATCH(C183&amp;"|"&amp;D183,'Setup - Lists'!$G$5:$G$199,0))="",D183,INDEX('Setup - Lists'!$C$5:$C$199,MATCH(C183&amp;"|"&amp;D183,'Setup - Lists'!$G$5:$G$199,0))),D183))</f>
        <v/>
      </c>
      <c r="F183" s="4"/>
      <c r="G183" s="24"/>
      <c r="H183" s="4"/>
      <c r="I183" s="4"/>
    </row>
    <row r="184" spans="1:9" ht="15">
      <c r="A184" s="23"/>
      <c r="B184" s="4"/>
      <c r="C184" s="4"/>
      <c r="D184" s="4"/>
      <c r="E184" s="4" t="str">
        <f>IF(D184="","",IFERROR(IF(INDEX('Setup - Lists'!$C$5:$C$199,MATCH(C184&amp;"|"&amp;D184,'Setup - Lists'!$G$5:$G$199,0))="",D184,INDEX('Setup - Lists'!$C$5:$C$199,MATCH(C184&amp;"|"&amp;D184,'Setup - Lists'!$G$5:$G$199,0))),D184))</f>
        <v/>
      </c>
      <c r="F184" s="4"/>
      <c r="G184" s="24"/>
      <c r="H184" s="4"/>
      <c r="I184" s="4"/>
    </row>
    <row r="185" spans="1:9" ht="15">
      <c r="A185" s="23"/>
      <c r="B185" s="4"/>
      <c r="C185" s="4"/>
      <c r="D185" s="4"/>
      <c r="E185" s="4" t="str">
        <f>IF(D185="","",IFERROR(IF(INDEX('Setup - Lists'!$C$5:$C$199,MATCH(C185&amp;"|"&amp;D185,'Setup - Lists'!$G$5:$G$199,0))="",D185,INDEX('Setup - Lists'!$C$5:$C$199,MATCH(C185&amp;"|"&amp;D185,'Setup - Lists'!$G$5:$G$199,0))),D185))</f>
        <v/>
      </c>
      <c r="F185" s="4"/>
      <c r="G185" s="24"/>
      <c r="H185" s="4"/>
      <c r="I185" s="4"/>
    </row>
    <row r="186" spans="1:9" ht="15">
      <c r="A186" s="23"/>
      <c r="B186" s="4"/>
      <c r="C186" s="4"/>
      <c r="D186" s="4"/>
      <c r="E186" s="4" t="str">
        <f>IF(D186="","",IFERROR(IF(INDEX('Setup - Lists'!$C$5:$C$199,MATCH(C186&amp;"|"&amp;D186,'Setup - Lists'!$G$5:$G$199,0))="",D186,INDEX('Setup - Lists'!$C$5:$C$199,MATCH(C186&amp;"|"&amp;D186,'Setup - Lists'!$G$5:$G$199,0))),D186))</f>
        <v/>
      </c>
      <c r="F186" s="4"/>
      <c r="G186" s="24"/>
      <c r="H186" s="4"/>
      <c r="I186" s="4"/>
    </row>
    <row r="187" spans="1:9" ht="15">
      <c r="A187" s="23"/>
      <c r="B187" s="4"/>
      <c r="C187" s="4"/>
      <c r="D187" s="4"/>
      <c r="E187" s="4" t="str">
        <f>IF(D187="","",IFERROR(IF(INDEX('Setup - Lists'!$C$5:$C$199,MATCH(C187&amp;"|"&amp;D187,'Setup - Lists'!$G$5:$G$199,0))="",D187,INDEX('Setup - Lists'!$C$5:$C$199,MATCH(C187&amp;"|"&amp;D187,'Setup - Lists'!$G$5:$G$199,0))),D187))</f>
        <v/>
      </c>
      <c r="F187" s="4"/>
      <c r="G187" s="24"/>
      <c r="H187" s="4"/>
      <c r="I187" s="4"/>
    </row>
    <row r="188" spans="1:9" ht="15">
      <c r="A188" s="23"/>
      <c r="B188" s="4"/>
      <c r="C188" s="4"/>
      <c r="D188" s="4"/>
      <c r="E188" s="4" t="str">
        <f>IF(D188="","",IFERROR(IF(INDEX('Setup - Lists'!$C$5:$C$199,MATCH(C188&amp;"|"&amp;D188,'Setup - Lists'!$G$5:$G$199,0))="",D188,INDEX('Setup - Lists'!$C$5:$C$199,MATCH(C188&amp;"|"&amp;D188,'Setup - Lists'!$G$5:$G$199,0))),D188))</f>
        <v/>
      </c>
      <c r="F188" s="4"/>
      <c r="G188" s="24"/>
      <c r="H188" s="4"/>
      <c r="I188" s="4"/>
    </row>
    <row r="189" spans="1:9" ht="15">
      <c r="A189" s="23"/>
      <c r="B189" s="4"/>
      <c r="C189" s="4"/>
      <c r="D189" s="4"/>
      <c r="E189" s="4" t="str">
        <f>IF(D189="","",IFERROR(IF(INDEX('Setup - Lists'!$C$5:$C$199,MATCH(C189&amp;"|"&amp;D189,'Setup - Lists'!$G$5:$G$199,0))="",D189,INDEX('Setup - Lists'!$C$5:$C$199,MATCH(C189&amp;"|"&amp;D189,'Setup - Lists'!$G$5:$G$199,0))),D189))</f>
        <v/>
      </c>
      <c r="F189" s="4"/>
      <c r="G189" s="24"/>
      <c r="H189" s="4"/>
      <c r="I189" s="4"/>
    </row>
    <row r="190" spans="1:9" ht="15">
      <c r="A190" s="23"/>
      <c r="B190" s="4"/>
      <c r="C190" s="4"/>
      <c r="D190" s="4"/>
      <c r="E190" s="4" t="str">
        <f>IF(D190="","",IFERROR(IF(INDEX('Setup - Lists'!$C$5:$C$199,MATCH(C190&amp;"|"&amp;D190,'Setup - Lists'!$G$5:$G$199,0))="",D190,INDEX('Setup - Lists'!$C$5:$C$199,MATCH(C190&amp;"|"&amp;D190,'Setup - Lists'!$G$5:$G$199,0))),D190))</f>
        <v/>
      </c>
      <c r="F190" s="4"/>
      <c r="G190" s="24"/>
      <c r="H190" s="4"/>
      <c r="I190" s="4"/>
    </row>
    <row r="191" spans="1:9" ht="15">
      <c r="A191" s="23"/>
      <c r="B191" s="4"/>
      <c r="C191" s="4"/>
      <c r="D191" s="4"/>
      <c r="E191" s="4" t="str">
        <f>IF(D191="","",IFERROR(IF(INDEX('Setup - Lists'!$C$5:$C$199,MATCH(C191&amp;"|"&amp;D191,'Setup - Lists'!$G$5:$G$199,0))="",D191,INDEX('Setup - Lists'!$C$5:$C$199,MATCH(C191&amp;"|"&amp;D191,'Setup - Lists'!$G$5:$G$199,0))),D191))</f>
        <v/>
      </c>
      <c r="F191" s="4"/>
      <c r="G191" s="24"/>
      <c r="H191" s="4"/>
      <c r="I191" s="4"/>
    </row>
    <row r="192" spans="1:9" ht="15">
      <c r="A192" s="23"/>
      <c r="B192" s="4"/>
      <c r="C192" s="4"/>
      <c r="D192" s="4"/>
      <c r="E192" s="4" t="str">
        <f>IF(D192="","",IFERROR(IF(INDEX('Setup - Lists'!$C$5:$C$199,MATCH(C192&amp;"|"&amp;D192,'Setup - Lists'!$G$5:$G$199,0))="",D192,INDEX('Setup - Lists'!$C$5:$C$199,MATCH(C192&amp;"|"&amp;D192,'Setup - Lists'!$G$5:$G$199,0))),D192))</f>
        <v/>
      </c>
      <c r="F192" s="4"/>
      <c r="G192" s="24"/>
      <c r="H192" s="4"/>
      <c r="I192" s="4"/>
    </row>
    <row r="193" spans="1:9" ht="15">
      <c r="A193" s="23"/>
      <c r="B193" s="4"/>
      <c r="C193" s="4"/>
      <c r="D193" s="4"/>
      <c r="E193" s="4" t="str">
        <f>IF(D193="","",IFERROR(IF(INDEX('Setup - Lists'!$C$5:$C$199,MATCH(C193&amp;"|"&amp;D193,'Setup - Lists'!$G$5:$G$199,0))="",D193,INDEX('Setup - Lists'!$C$5:$C$199,MATCH(C193&amp;"|"&amp;D193,'Setup - Lists'!$G$5:$G$199,0))),D193))</f>
        <v/>
      </c>
      <c r="F193" s="4"/>
      <c r="G193" s="24"/>
      <c r="H193" s="4"/>
      <c r="I193" s="4"/>
    </row>
    <row r="194" spans="1:9" ht="15">
      <c r="A194" s="23"/>
      <c r="B194" s="4"/>
      <c r="C194" s="4"/>
      <c r="D194" s="4"/>
      <c r="E194" s="4" t="str">
        <f>IF(D194="","",IFERROR(IF(INDEX('Setup - Lists'!$C$5:$C$199,MATCH(C194&amp;"|"&amp;D194,'Setup - Lists'!$G$5:$G$199,0))="",D194,INDEX('Setup - Lists'!$C$5:$C$199,MATCH(C194&amp;"|"&amp;D194,'Setup - Lists'!$G$5:$G$199,0))),D194))</f>
        <v/>
      </c>
      <c r="F194" s="4"/>
      <c r="G194" s="24"/>
      <c r="H194" s="4"/>
      <c r="I194" s="4"/>
    </row>
    <row r="195" spans="1:9" ht="15">
      <c r="A195" s="23"/>
      <c r="B195" s="4"/>
      <c r="C195" s="4"/>
      <c r="D195" s="4"/>
      <c r="E195" s="4" t="str">
        <f>IF(D195="","",IFERROR(IF(INDEX('Setup - Lists'!$C$5:$C$199,MATCH(C195&amp;"|"&amp;D195,'Setup - Lists'!$G$5:$G$199,0))="",D195,INDEX('Setup - Lists'!$C$5:$C$199,MATCH(C195&amp;"|"&amp;D195,'Setup - Lists'!$G$5:$G$199,0))),D195))</f>
        <v/>
      </c>
      <c r="F195" s="4"/>
      <c r="G195" s="24"/>
      <c r="H195" s="4"/>
      <c r="I195" s="4"/>
    </row>
    <row r="196" spans="1:9" ht="15">
      <c r="A196" s="23"/>
      <c r="B196" s="4"/>
      <c r="C196" s="4"/>
      <c r="D196" s="4"/>
      <c r="E196" s="4" t="str">
        <f>IF(D196="","",IFERROR(IF(INDEX('Setup - Lists'!$C$5:$C$199,MATCH(C196&amp;"|"&amp;D196,'Setup - Lists'!$G$5:$G$199,0))="",D196,INDEX('Setup - Lists'!$C$5:$C$199,MATCH(C196&amp;"|"&amp;D196,'Setup - Lists'!$G$5:$G$199,0))),D196))</f>
        <v/>
      </c>
      <c r="F196" s="4"/>
      <c r="G196" s="24"/>
      <c r="H196" s="4"/>
      <c r="I196" s="4"/>
    </row>
    <row r="197" spans="1:9" ht="15">
      <c r="A197" s="23"/>
      <c r="B197" s="4"/>
      <c r="C197" s="4"/>
      <c r="D197" s="4"/>
      <c r="E197" s="4" t="str">
        <f>IF(D197="","",IFERROR(IF(INDEX('Setup - Lists'!$C$5:$C$199,MATCH(C197&amp;"|"&amp;D197,'Setup - Lists'!$G$5:$G$199,0))="",D197,INDEX('Setup - Lists'!$C$5:$C$199,MATCH(C197&amp;"|"&amp;D197,'Setup - Lists'!$G$5:$G$199,0))),D197))</f>
        <v/>
      </c>
      <c r="F197" s="4"/>
      <c r="G197" s="24"/>
      <c r="H197" s="4"/>
      <c r="I197" s="4"/>
    </row>
    <row r="198" spans="1:9" ht="15">
      <c r="A198" s="23"/>
      <c r="B198" s="4"/>
      <c r="C198" s="4"/>
      <c r="D198" s="4"/>
      <c r="E198" s="4" t="str">
        <f>IF(D198="","",IFERROR(IF(INDEX('Setup - Lists'!$C$5:$C$199,MATCH(C198&amp;"|"&amp;D198,'Setup - Lists'!$G$5:$G$199,0))="",D198,INDEX('Setup - Lists'!$C$5:$C$199,MATCH(C198&amp;"|"&amp;D198,'Setup - Lists'!$G$5:$G$199,0))),D198))</f>
        <v/>
      </c>
      <c r="F198" s="4"/>
      <c r="G198" s="24"/>
      <c r="H198" s="4"/>
      <c r="I198" s="4"/>
    </row>
    <row r="199" spans="1:9" ht="15">
      <c r="A199" s="23"/>
      <c r="B199" s="4"/>
      <c r="C199" s="4"/>
      <c r="D199" s="4"/>
      <c r="E199" s="4" t="str">
        <f>IF(D199="","",IFERROR(IF(INDEX('Setup - Lists'!$C$5:$C$199,MATCH(C199&amp;"|"&amp;D199,'Setup - Lists'!$G$5:$G$199,0))="",D199,INDEX('Setup - Lists'!$C$5:$C$199,MATCH(C199&amp;"|"&amp;D199,'Setup - Lists'!$G$5:$G$199,0))),D199))</f>
        <v/>
      </c>
      <c r="F199" s="4"/>
      <c r="G199" s="24"/>
      <c r="H199" s="4"/>
      <c r="I199" s="4"/>
    </row>
    <row r="200" spans="1:9" ht="15">
      <c r="A200" s="23"/>
      <c r="B200" s="4"/>
      <c r="C200" s="4"/>
      <c r="D200" s="4"/>
      <c r="E200" s="4" t="str">
        <f>IF(D200="","",IFERROR(IF(INDEX('Setup - Lists'!$C$5:$C$199,MATCH(C200&amp;"|"&amp;D200,'Setup - Lists'!$G$5:$G$199,0))="",D200,INDEX('Setup - Lists'!$C$5:$C$199,MATCH(C200&amp;"|"&amp;D200,'Setup - Lists'!$G$5:$G$199,0))),D200))</f>
        <v/>
      </c>
      <c r="F200" s="4"/>
      <c r="G200" s="24"/>
      <c r="H200" s="4"/>
      <c r="I200" s="4"/>
    </row>
    <row r="201" spans="1:9" ht="15">
      <c r="A201" s="23"/>
      <c r="B201" s="4"/>
      <c r="C201" s="4"/>
      <c r="D201" s="4"/>
      <c r="E201" s="4" t="str">
        <f>IF(D201="","",IFERROR(IF(INDEX('Setup - Lists'!$C$5:$C$199,MATCH(C201&amp;"|"&amp;D201,'Setup - Lists'!$G$5:$G$199,0))="",D201,INDEX('Setup - Lists'!$C$5:$C$199,MATCH(C201&amp;"|"&amp;D201,'Setup - Lists'!$G$5:$G$199,0))),D201))</f>
        <v/>
      </c>
      <c r="F201" s="4"/>
      <c r="G201" s="24"/>
      <c r="H201" s="4"/>
      <c r="I201" s="4"/>
    </row>
    <row r="202" spans="1:9" ht="15">
      <c r="A202" s="23"/>
      <c r="B202" s="4"/>
      <c r="C202" s="4"/>
      <c r="D202" s="4"/>
      <c r="E202" s="4" t="str">
        <f>IF(D202="","",IFERROR(IF(INDEX('Setup - Lists'!$C$5:$C$199,MATCH(C202&amp;"|"&amp;D202,'Setup - Lists'!$G$5:$G$199,0))="",D202,INDEX('Setup - Lists'!$C$5:$C$199,MATCH(C202&amp;"|"&amp;D202,'Setup - Lists'!$G$5:$G$199,0))),D202))</f>
        <v/>
      </c>
      <c r="F202" s="4"/>
      <c r="G202" s="24"/>
      <c r="H202" s="4"/>
      <c r="I202" s="4"/>
    </row>
    <row r="203" spans="1:9" ht="15">
      <c r="A203" s="23"/>
      <c r="B203" s="4"/>
      <c r="C203" s="4"/>
      <c r="D203" s="4"/>
      <c r="E203" s="4" t="str">
        <f>IF(D203="","",IFERROR(IF(INDEX('Setup - Lists'!$C$5:$C$199,MATCH(C203&amp;"|"&amp;D203,'Setup - Lists'!$G$5:$G$199,0))="",D203,INDEX('Setup - Lists'!$C$5:$C$199,MATCH(C203&amp;"|"&amp;D203,'Setup - Lists'!$G$5:$G$199,0))),D203))</f>
        <v/>
      </c>
      <c r="F203" s="4"/>
      <c r="G203" s="24"/>
      <c r="H203" s="4"/>
      <c r="I203" s="4"/>
    </row>
    <row r="204" spans="1:9" ht="15">
      <c r="A204" s="23"/>
      <c r="B204" s="4"/>
      <c r="C204" s="4"/>
      <c r="D204" s="4"/>
      <c r="E204" s="4" t="str">
        <f>IF(D204="","",IFERROR(IF(INDEX('Setup - Lists'!$C$5:$C$199,MATCH(C204&amp;"|"&amp;D204,'Setup - Lists'!$G$5:$G$199,0))="",D204,INDEX('Setup - Lists'!$C$5:$C$199,MATCH(C204&amp;"|"&amp;D204,'Setup - Lists'!$G$5:$G$199,0))),D204))</f>
        <v/>
      </c>
      <c r="F204" s="4"/>
      <c r="G204" s="24"/>
      <c r="H204" s="4"/>
      <c r="I204" s="4"/>
    </row>
    <row r="205" spans="1:9" ht="15">
      <c r="A205" s="25"/>
      <c r="F205" s="26"/>
    </row>
    <row r="206" spans="1:9" ht="15">
      <c r="A206" s="25"/>
      <c r="F206" s="26"/>
    </row>
    <row r="207" spans="1:9" ht="15">
      <c r="A207" s="25"/>
      <c r="F207" s="26"/>
    </row>
    <row r="208" spans="1:9" ht="15">
      <c r="A208" s="25"/>
      <c r="F208" s="26"/>
    </row>
    <row r="209" spans="1:6" ht="15">
      <c r="A209" s="25"/>
      <c r="F209" s="26"/>
    </row>
    <row r="210" spans="1:6" ht="15">
      <c r="A210" s="25"/>
      <c r="F210" s="26"/>
    </row>
    <row r="211" spans="1:6" ht="15">
      <c r="A211" s="25"/>
      <c r="F211" s="26"/>
    </row>
    <row r="212" spans="1:6" ht="15">
      <c r="A212" s="25"/>
      <c r="F212" s="26"/>
    </row>
    <row r="213" spans="1:6" ht="15">
      <c r="A213" s="25"/>
      <c r="F213" s="26"/>
    </row>
    <row r="214" spans="1:6" ht="15">
      <c r="A214" s="25"/>
      <c r="F214" s="26"/>
    </row>
    <row r="215" spans="1:6" ht="15">
      <c r="A215" s="25"/>
      <c r="F215" s="26"/>
    </row>
    <row r="216" spans="1:6" ht="15">
      <c r="A216" s="25"/>
      <c r="F216" s="26"/>
    </row>
    <row r="217" spans="1:6" ht="15">
      <c r="A217" s="25"/>
      <c r="F217" s="26"/>
    </row>
    <row r="218" spans="1:6" ht="15">
      <c r="A218" s="25"/>
      <c r="F218" s="26"/>
    </row>
    <row r="219" spans="1:6" ht="15">
      <c r="A219" s="25"/>
      <c r="F219" s="26"/>
    </row>
    <row r="220" spans="1:6" ht="15">
      <c r="A220" s="25"/>
      <c r="F220" s="26"/>
    </row>
    <row r="221" spans="1:6" ht="15">
      <c r="A221" s="25"/>
      <c r="F221" s="26"/>
    </row>
    <row r="222" spans="1:6" ht="15">
      <c r="A222" s="25"/>
      <c r="F222" s="26"/>
    </row>
    <row r="223" spans="1:6" ht="15">
      <c r="A223" s="25"/>
      <c r="F223" s="26"/>
    </row>
    <row r="224" spans="1:6" ht="15">
      <c r="A224" s="25"/>
      <c r="F224" s="26"/>
    </row>
    <row r="225" spans="1:6" ht="15">
      <c r="A225" s="25"/>
      <c r="F225" s="26"/>
    </row>
    <row r="226" spans="1:6" ht="15">
      <c r="A226" s="25"/>
      <c r="F226" s="26"/>
    </row>
    <row r="227" spans="1:6" ht="15">
      <c r="A227" s="25"/>
      <c r="F227" s="26"/>
    </row>
    <row r="228" spans="1:6" ht="15">
      <c r="A228" s="25"/>
      <c r="F228" s="26"/>
    </row>
    <row r="229" spans="1:6" ht="15">
      <c r="A229" s="25"/>
      <c r="F229" s="26"/>
    </row>
    <row r="230" spans="1:6" ht="15">
      <c r="A230" s="25"/>
      <c r="F230" s="26"/>
    </row>
    <row r="231" spans="1:6" ht="15">
      <c r="A231" s="25"/>
      <c r="F231" s="26"/>
    </row>
    <row r="232" spans="1:6" ht="15">
      <c r="A232" s="25"/>
      <c r="F232" s="26"/>
    </row>
    <row r="233" spans="1:6" ht="15">
      <c r="A233" s="25"/>
      <c r="F233" s="26"/>
    </row>
    <row r="234" spans="1:6" ht="15">
      <c r="A234" s="25"/>
      <c r="F234" s="26"/>
    </row>
    <row r="235" spans="1:6" ht="15">
      <c r="A235" s="25"/>
      <c r="F235" s="26"/>
    </row>
    <row r="236" spans="1:6" ht="15">
      <c r="A236" s="25"/>
      <c r="F236" s="26"/>
    </row>
    <row r="237" spans="1:6" ht="15">
      <c r="A237" s="25"/>
      <c r="F237" s="26"/>
    </row>
    <row r="238" spans="1:6" ht="15">
      <c r="A238" s="25"/>
      <c r="F238" s="26"/>
    </row>
    <row r="239" spans="1:6" ht="15">
      <c r="A239" s="25"/>
      <c r="F239" s="26"/>
    </row>
    <row r="240" spans="1:6" ht="15">
      <c r="A240" s="25"/>
      <c r="F240" s="26"/>
    </row>
    <row r="241" spans="1:6" ht="15">
      <c r="A241" s="25"/>
      <c r="F241" s="26"/>
    </row>
    <row r="242" spans="1:6" ht="15">
      <c r="A242" s="25"/>
      <c r="F242" s="26"/>
    </row>
    <row r="243" spans="1:6" ht="15">
      <c r="A243" s="25"/>
      <c r="F243" s="26"/>
    </row>
    <row r="244" spans="1:6" ht="15">
      <c r="A244" s="25"/>
      <c r="F244" s="26"/>
    </row>
    <row r="245" spans="1:6" ht="15">
      <c r="A245" s="25"/>
      <c r="F245" s="26"/>
    </row>
    <row r="246" spans="1:6" ht="15">
      <c r="A246" s="25"/>
      <c r="F246" s="26"/>
    </row>
    <row r="247" spans="1:6" ht="15">
      <c r="A247" s="25"/>
      <c r="F247" s="26"/>
    </row>
    <row r="248" spans="1:6" ht="15">
      <c r="A248" s="25"/>
      <c r="F248" s="26"/>
    </row>
    <row r="249" spans="1:6" ht="15">
      <c r="A249" s="25"/>
      <c r="F249" s="26"/>
    </row>
    <row r="250" spans="1:6" ht="15">
      <c r="A250" s="25"/>
      <c r="F250" s="26"/>
    </row>
    <row r="251" spans="1:6" ht="15">
      <c r="A251" s="25"/>
      <c r="F251" s="26"/>
    </row>
    <row r="252" spans="1:6" ht="15">
      <c r="A252" s="25"/>
      <c r="F252" s="26"/>
    </row>
    <row r="253" spans="1:6" ht="15">
      <c r="A253" s="25"/>
      <c r="F253" s="26"/>
    </row>
    <row r="254" spans="1:6" ht="15">
      <c r="A254" s="25"/>
      <c r="F254" s="26"/>
    </row>
    <row r="255" spans="1:6" ht="15">
      <c r="A255" s="25"/>
      <c r="F255" s="26"/>
    </row>
    <row r="256" spans="1:6" ht="15">
      <c r="A256" s="25"/>
      <c r="F256" s="26"/>
    </row>
    <row r="257" spans="1:6" ht="15">
      <c r="A257" s="25"/>
      <c r="F257" s="26"/>
    </row>
    <row r="258" spans="1:6" ht="15">
      <c r="A258" s="25"/>
      <c r="F258" s="26"/>
    </row>
    <row r="259" spans="1:6" ht="15">
      <c r="A259" s="25"/>
      <c r="F259" s="26"/>
    </row>
    <row r="260" spans="1:6" ht="15">
      <c r="A260" s="25"/>
      <c r="F260" s="26"/>
    </row>
    <row r="261" spans="1:6" ht="15">
      <c r="A261" s="25"/>
      <c r="F261" s="26"/>
    </row>
    <row r="262" spans="1:6" ht="15">
      <c r="A262" s="25"/>
      <c r="F262" s="26"/>
    </row>
    <row r="263" spans="1:6" ht="15">
      <c r="A263" s="25"/>
      <c r="F263" s="26"/>
    </row>
    <row r="264" spans="1:6" ht="15">
      <c r="A264" s="25"/>
      <c r="F264" s="26"/>
    </row>
    <row r="265" spans="1:6" ht="15">
      <c r="A265" s="25"/>
      <c r="F265" s="26"/>
    </row>
    <row r="266" spans="1:6" ht="15">
      <c r="A266" s="25"/>
      <c r="F266" s="26"/>
    </row>
    <row r="267" spans="1:6" ht="15">
      <c r="A267" s="25"/>
      <c r="F267" s="26"/>
    </row>
    <row r="268" spans="1:6" ht="15">
      <c r="A268" s="25"/>
      <c r="F268" s="26"/>
    </row>
    <row r="269" spans="1:6" ht="15">
      <c r="A269" s="25"/>
      <c r="F269" s="26"/>
    </row>
    <row r="270" spans="1:6" ht="15">
      <c r="A270" s="25"/>
      <c r="F270" s="26"/>
    </row>
    <row r="271" spans="1:6" ht="15">
      <c r="A271" s="25"/>
      <c r="F271" s="26"/>
    </row>
    <row r="272" spans="1:6" ht="15">
      <c r="A272" s="25"/>
      <c r="F272" s="26"/>
    </row>
    <row r="273" spans="1:6" ht="15">
      <c r="A273" s="25"/>
      <c r="F273" s="26"/>
    </row>
    <row r="274" spans="1:6" ht="15">
      <c r="A274" s="25"/>
      <c r="F274" s="26"/>
    </row>
    <row r="275" spans="1:6" ht="15">
      <c r="A275" s="25"/>
      <c r="F275" s="26"/>
    </row>
    <row r="276" spans="1:6" ht="15">
      <c r="A276" s="25"/>
      <c r="F276" s="26"/>
    </row>
    <row r="277" spans="1:6" ht="15">
      <c r="A277" s="25"/>
      <c r="F277" s="26"/>
    </row>
    <row r="278" spans="1:6" ht="15">
      <c r="A278" s="25"/>
      <c r="F278" s="26"/>
    </row>
    <row r="279" spans="1:6" ht="15">
      <c r="A279" s="25"/>
      <c r="F279" s="26"/>
    </row>
    <row r="280" spans="1:6" ht="15">
      <c r="A280" s="25"/>
      <c r="F280" s="26"/>
    </row>
    <row r="281" spans="1:6" ht="15">
      <c r="A281" s="25"/>
      <c r="F281" s="26"/>
    </row>
    <row r="282" spans="1:6" ht="15">
      <c r="A282" s="25"/>
      <c r="F282" s="26"/>
    </row>
    <row r="283" spans="1:6" ht="15">
      <c r="A283" s="25"/>
      <c r="F283" s="26"/>
    </row>
    <row r="284" spans="1:6" ht="15">
      <c r="A284" s="25"/>
      <c r="F284" s="26"/>
    </row>
    <row r="285" spans="1:6" ht="15">
      <c r="A285" s="25"/>
      <c r="F285" s="26"/>
    </row>
    <row r="286" spans="1:6" ht="15">
      <c r="A286" s="25"/>
      <c r="F286" s="26"/>
    </row>
    <row r="287" spans="1:6" ht="15">
      <c r="A287" s="25"/>
      <c r="F287" s="26"/>
    </row>
    <row r="288" spans="1:6" ht="15">
      <c r="A288" s="25"/>
      <c r="F288" s="26"/>
    </row>
    <row r="289" spans="1:6" ht="15">
      <c r="A289" s="25"/>
      <c r="F289" s="26"/>
    </row>
    <row r="290" spans="1:6" ht="15">
      <c r="A290" s="25"/>
      <c r="F290" s="26"/>
    </row>
    <row r="291" spans="1:6" ht="15">
      <c r="A291" s="25"/>
      <c r="F291" s="26"/>
    </row>
    <row r="292" spans="1:6" ht="15">
      <c r="A292" s="25"/>
      <c r="F292" s="26"/>
    </row>
    <row r="293" spans="1:6" ht="15">
      <c r="A293" s="25"/>
      <c r="F293" s="26"/>
    </row>
    <row r="294" spans="1:6" ht="15">
      <c r="A294" s="25"/>
      <c r="F294" s="26"/>
    </row>
    <row r="295" spans="1:6" ht="15">
      <c r="A295" s="25"/>
      <c r="F295" s="26"/>
    </row>
    <row r="296" spans="1:6" ht="15">
      <c r="A296" s="25"/>
      <c r="F296" s="26"/>
    </row>
    <row r="297" spans="1:6" ht="15">
      <c r="A297" s="25"/>
      <c r="F297" s="26"/>
    </row>
    <row r="298" spans="1:6" ht="15">
      <c r="A298" s="25"/>
      <c r="F298" s="26"/>
    </row>
    <row r="299" spans="1:6" ht="15">
      <c r="A299" s="25"/>
      <c r="F299" s="26"/>
    </row>
    <row r="300" spans="1:6" ht="15">
      <c r="A300" s="25"/>
      <c r="F300" s="26"/>
    </row>
    <row r="301" spans="1:6" ht="15">
      <c r="A301" s="25"/>
      <c r="F301" s="26"/>
    </row>
    <row r="302" spans="1:6" ht="15">
      <c r="A302" s="25"/>
      <c r="F302" s="26"/>
    </row>
    <row r="303" spans="1:6" ht="15">
      <c r="A303" s="25"/>
      <c r="F303" s="26"/>
    </row>
    <row r="304" spans="1:6" ht="15">
      <c r="A304" s="25"/>
      <c r="F304" s="26"/>
    </row>
    <row r="305" spans="1:6" ht="15">
      <c r="A305" s="25"/>
      <c r="F305" s="26"/>
    </row>
    <row r="306" spans="1:6" ht="15">
      <c r="A306" s="25"/>
      <c r="F306" s="26"/>
    </row>
    <row r="307" spans="1:6" ht="15">
      <c r="A307" s="25"/>
      <c r="F307" s="26"/>
    </row>
    <row r="308" spans="1:6" ht="15">
      <c r="A308" s="25"/>
      <c r="F308" s="26"/>
    </row>
    <row r="309" spans="1:6" ht="15">
      <c r="A309" s="25"/>
      <c r="F309" s="26"/>
    </row>
    <row r="310" spans="1:6" ht="15">
      <c r="A310" s="25"/>
      <c r="F310" s="26"/>
    </row>
    <row r="311" spans="1:6" ht="15">
      <c r="A311" s="25"/>
      <c r="F311" s="26"/>
    </row>
    <row r="312" spans="1:6" ht="15">
      <c r="A312" s="25"/>
      <c r="F312" s="26"/>
    </row>
    <row r="313" spans="1:6" ht="15">
      <c r="A313" s="25"/>
      <c r="F313" s="26"/>
    </row>
    <row r="314" spans="1:6" ht="15">
      <c r="A314" s="25"/>
      <c r="F314" s="26"/>
    </row>
    <row r="315" spans="1:6" ht="15">
      <c r="A315" s="25"/>
      <c r="F315" s="26"/>
    </row>
    <row r="316" spans="1:6" ht="15">
      <c r="A316" s="25"/>
      <c r="F316" s="26"/>
    </row>
    <row r="317" spans="1:6" ht="15">
      <c r="A317" s="25"/>
      <c r="F317" s="26"/>
    </row>
    <row r="318" spans="1:6" ht="15">
      <c r="A318" s="25"/>
      <c r="F318" s="26"/>
    </row>
    <row r="319" spans="1:6" ht="15">
      <c r="A319" s="25"/>
      <c r="F319" s="26"/>
    </row>
    <row r="320" spans="1:6" ht="15">
      <c r="A320" s="25"/>
      <c r="F320" s="26"/>
    </row>
    <row r="321" spans="1:6" ht="15">
      <c r="A321" s="25"/>
      <c r="F321" s="26"/>
    </row>
    <row r="322" spans="1:6" ht="15">
      <c r="A322" s="25"/>
      <c r="F322" s="26"/>
    </row>
    <row r="323" spans="1:6" ht="15">
      <c r="A323" s="25"/>
      <c r="F323" s="26"/>
    </row>
    <row r="324" spans="1:6" ht="15">
      <c r="A324" s="25"/>
      <c r="F324" s="26"/>
    </row>
    <row r="325" spans="1:6" ht="15">
      <c r="A325" s="25"/>
      <c r="F325" s="26"/>
    </row>
    <row r="326" spans="1:6" ht="15">
      <c r="A326" s="25"/>
      <c r="F326" s="26"/>
    </row>
    <row r="327" spans="1:6" ht="15">
      <c r="A327" s="25"/>
      <c r="F327" s="26"/>
    </row>
    <row r="328" spans="1:6" ht="15">
      <c r="A328" s="25"/>
      <c r="F328" s="26"/>
    </row>
    <row r="329" spans="1:6" ht="15">
      <c r="A329" s="25"/>
      <c r="F329" s="26"/>
    </row>
    <row r="330" spans="1:6" ht="15">
      <c r="A330" s="25"/>
      <c r="F330" s="26"/>
    </row>
    <row r="331" spans="1:6" ht="15">
      <c r="A331" s="25"/>
      <c r="F331" s="26"/>
    </row>
    <row r="332" spans="1:6" ht="15">
      <c r="A332" s="25"/>
      <c r="F332" s="26"/>
    </row>
    <row r="333" spans="1:6" ht="15">
      <c r="A333" s="25"/>
      <c r="F333" s="26"/>
    </row>
    <row r="334" spans="1:6" ht="15">
      <c r="A334" s="25"/>
      <c r="F334" s="26"/>
    </row>
    <row r="335" spans="1:6" ht="15">
      <c r="A335" s="25"/>
      <c r="F335" s="26"/>
    </row>
    <row r="336" spans="1:6" ht="15">
      <c r="A336" s="25"/>
      <c r="F336" s="26"/>
    </row>
    <row r="337" spans="1:6" ht="15">
      <c r="A337" s="25"/>
      <c r="F337" s="26"/>
    </row>
    <row r="338" spans="1:6" ht="15">
      <c r="A338" s="25"/>
      <c r="F338" s="26"/>
    </row>
    <row r="339" spans="1:6" ht="15">
      <c r="A339" s="25"/>
      <c r="F339" s="26"/>
    </row>
    <row r="340" spans="1:6" ht="15">
      <c r="A340" s="25"/>
      <c r="F340" s="26"/>
    </row>
    <row r="341" spans="1:6" ht="15">
      <c r="A341" s="25"/>
      <c r="F341" s="26"/>
    </row>
    <row r="342" spans="1:6" ht="15">
      <c r="A342" s="25"/>
      <c r="F342" s="26"/>
    </row>
    <row r="343" spans="1:6" ht="15">
      <c r="A343" s="25"/>
      <c r="F343" s="26"/>
    </row>
    <row r="344" spans="1:6" ht="15">
      <c r="A344" s="25"/>
      <c r="F344" s="26"/>
    </row>
    <row r="345" spans="1:6" ht="15">
      <c r="A345" s="25"/>
      <c r="F345" s="26"/>
    </row>
    <row r="346" spans="1:6" ht="15">
      <c r="A346" s="25"/>
      <c r="F346" s="26"/>
    </row>
    <row r="347" spans="1:6" ht="15">
      <c r="A347" s="25"/>
      <c r="F347" s="26"/>
    </row>
    <row r="348" spans="1:6" ht="15">
      <c r="A348" s="25"/>
      <c r="F348" s="26"/>
    </row>
    <row r="349" spans="1:6" ht="15">
      <c r="A349" s="25"/>
      <c r="F349" s="26"/>
    </row>
    <row r="350" spans="1:6" ht="15">
      <c r="A350" s="25"/>
      <c r="F350" s="26"/>
    </row>
    <row r="351" spans="1:6" ht="15">
      <c r="A351" s="25"/>
      <c r="F351" s="26"/>
    </row>
    <row r="352" spans="1:6" ht="15">
      <c r="A352" s="25"/>
      <c r="F352" s="26"/>
    </row>
    <row r="353" spans="1:6" ht="15">
      <c r="A353" s="25"/>
      <c r="F353" s="26"/>
    </row>
    <row r="354" spans="1:6" ht="15">
      <c r="A354" s="25"/>
      <c r="F354" s="26"/>
    </row>
    <row r="355" spans="1:6" ht="15">
      <c r="A355" s="25"/>
      <c r="F355" s="26"/>
    </row>
    <row r="356" spans="1:6" ht="15">
      <c r="A356" s="25"/>
      <c r="F356" s="26"/>
    </row>
    <row r="357" spans="1:6" ht="15">
      <c r="A357" s="25"/>
      <c r="F357" s="26"/>
    </row>
    <row r="358" spans="1:6" ht="15">
      <c r="A358" s="25"/>
      <c r="F358" s="26"/>
    </row>
    <row r="359" spans="1:6" ht="15">
      <c r="A359" s="25"/>
      <c r="F359" s="26"/>
    </row>
    <row r="360" spans="1:6" ht="15">
      <c r="A360" s="25"/>
      <c r="F360" s="26"/>
    </row>
    <row r="361" spans="1:6" ht="15">
      <c r="A361" s="25"/>
      <c r="F361" s="26"/>
    </row>
    <row r="362" spans="1:6" ht="15">
      <c r="A362" s="25"/>
      <c r="F362" s="26"/>
    </row>
    <row r="363" spans="1:6" ht="15">
      <c r="A363" s="25"/>
      <c r="F363" s="26"/>
    </row>
    <row r="364" spans="1:6" ht="15">
      <c r="A364" s="25"/>
      <c r="F364" s="26"/>
    </row>
    <row r="365" spans="1:6" ht="15">
      <c r="A365" s="25"/>
      <c r="F365" s="26"/>
    </row>
    <row r="366" spans="1:6" ht="15">
      <c r="A366" s="25"/>
      <c r="F366" s="26"/>
    </row>
    <row r="367" spans="1:6" ht="15">
      <c r="A367" s="25"/>
      <c r="F367" s="26"/>
    </row>
    <row r="368" spans="1:6" ht="15">
      <c r="A368" s="25"/>
      <c r="F368" s="26"/>
    </row>
    <row r="369" spans="1:6" ht="15">
      <c r="A369" s="25"/>
      <c r="F369" s="26"/>
    </row>
    <row r="370" spans="1:6" ht="15">
      <c r="A370" s="25"/>
      <c r="F370" s="26"/>
    </row>
    <row r="371" spans="1:6" ht="15">
      <c r="A371" s="25"/>
      <c r="F371" s="26"/>
    </row>
    <row r="372" spans="1:6" ht="15">
      <c r="A372" s="25"/>
      <c r="F372" s="26"/>
    </row>
    <row r="373" spans="1:6" ht="15">
      <c r="A373" s="25"/>
      <c r="F373" s="26"/>
    </row>
    <row r="374" spans="1:6" ht="15">
      <c r="A374" s="25"/>
      <c r="F374" s="26"/>
    </row>
    <row r="375" spans="1:6" ht="15">
      <c r="A375" s="25"/>
      <c r="F375" s="26"/>
    </row>
    <row r="376" spans="1:6" ht="15">
      <c r="A376" s="25"/>
      <c r="F376" s="26"/>
    </row>
    <row r="377" spans="1:6" ht="15">
      <c r="A377" s="25"/>
      <c r="F377" s="26"/>
    </row>
    <row r="378" spans="1:6" ht="15">
      <c r="A378" s="25"/>
      <c r="F378" s="26"/>
    </row>
    <row r="379" spans="1:6" ht="15">
      <c r="A379" s="25"/>
      <c r="F379" s="26"/>
    </row>
    <row r="380" spans="1:6" ht="15">
      <c r="A380" s="25"/>
      <c r="F380" s="26"/>
    </row>
    <row r="381" spans="1:6" ht="15">
      <c r="A381" s="25"/>
      <c r="F381" s="26"/>
    </row>
    <row r="382" spans="1:6" ht="15">
      <c r="A382" s="25"/>
      <c r="F382" s="26"/>
    </row>
    <row r="383" spans="1:6" ht="15">
      <c r="A383" s="25"/>
      <c r="F383" s="26"/>
    </row>
    <row r="384" spans="1:6" ht="15">
      <c r="A384" s="25"/>
      <c r="F384" s="26"/>
    </row>
    <row r="385" spans="1:6" ht="15">
      <c r="A385" s="25"/>
      <c r="F385" s="26"/>
    </row>
    <row r="386" spans="1:6" ht="15">
      <c r="A386" s="25"/>
      <c r="F386" s="26"/>
    </row>
    <row r="387" spans="1:6" ht="15">
      <c r="A387" s="25"/>
      <c r="F387" s="26"/>
    </row>
    <row r="388" spans="1:6" ht="15">
      <c r="A388" s="25"/>
      <c r="F388" s="26"/>
    </row>
    <row r="389" spans="1:6" ht="15">
      <c r="A389" s="25"/>
      <c r="F389" s="26"/>
    </row>
    <row r="390" spans="1:6" ht="15">
      <c r="A390" s="25"/>
      <c r="F390" s="26"/>
    </row>
    <row r="391" spans="1:6" ht="15">
      <c r="A391" s="25"/>
      <c r="F391" s="26"/>
    </row>
    <row r="392" spans="1:6" ht="15">
      <c r="A392" s="25"/>
      <c r="F392" s="26"/>
    </row>
    <row r="393" spans="1:6" ht="15">
      <c r="A393" s="25"/>
      <c r="F393" s="26"/>
    </row>
    <row r="394" spans="1:6" ht="15">
      <c r="A394" s="25"/>
      <c r="F394" s="26"/>
    </row>
    <row r="395" spans="1:6" ht="15">
      <c r="A395" s="25"/>
      <c r="F395" s="26"/>
    </row>
    <row r="396" spans="1:6" ht="15">
      <c r="A396" s="25"/>
      <c r="F396" s="26"/>
    </row>
    <row r="397" spans="1:6" ht="15">
      <c r="A397" s="25"/>
      <c r="F397" s="26"/>
    </row>
    <row r="398" spans="1:6" ht="15">
      <c r="A398" s="25"/>
      <c r="F398" s="26"/>
    </row>
    <row r="399" spans="1:6" ht="15">
      <c r="A399" s="25"/>
      <c r="F399" s="26"/>
    </row>
    <row r="400" spans="1:6" ht="15">
      <c r="A400" s="25"/>
      <c r="F400" s="26"/>
    </row>
    <row r="401" spans="1:6" ht="15">
      <c r="A401" s="25"/>
      <c r="F401" s="26"/>
    </row>
    <row r="402" spans="1:6" ht="15">
      <c r="A402" s="25"/>
      <c r="F402" s="26"/>
    </row>
    <row r="403" spans="1:6" ht="15">
      <c r="A403" s="25"/>
      <c r="F403" s="26"/>
    </row>
    <row r="404" spans="1:6" ht="15">
      <c r="A404" s="25"/>
      <c r="F404" s="26"/>
    </row>
    <row r="405" spans="1:6" ht="15">
      <c r="A405" s="25"/>
      <c r="F405" s="26"/>
    </row>
    <row r="406" spans="1:6" ht="15">
      <c r="A406" s="25"/>
      <c r="F406" s="26"/>
    </row>
    <row r="407" spans="1:6" ht="15">
      <c r="A407" s="25"/>
      <c r="F407" s="26"/>
    </row>
    <row r="408" spans="1:6" ht="15">
      <c r="A408" s="25"/>
      <c r="F408" s="26"/>
    </row>
    <row r="409" spans="1:6" ht="15">
      <c r="A409" s="25"/>
      <c r="F409" s="26"/>
    </row>
    <row r="410" spans="1:6" ht="15">
      <c r="A410" s="25"/>
      <c r="F410" s="26"/>
    </row>
    <row r="411" spans="1:6" ht="15">
      <c r="A411" s="25"/>
      <c r="F411" s="26"/>
    </row>
    <row r="412" spans="1:6" ht="15">
      <c r="A412" s="25"/>
      <c r="F412" s="26"/>
    </row>
    <row r="413" spans="1:6" ht="15">
      <c r="A413" s="25"/>
      <c r="F413" s="26"/>
    </row>
    <row r="414" spans="1:6" ht="15">
      <c r="A414" s="25"/>
      <c r="F414" s="26"/>
    </row>
    <row r="415" spans="1:6" ht="15">
      <c r="A415" s="25"/>
      <c r="F415" s="26"/>
    </row>
    <row r="416" spans="1:6" ht="15">
      <c r="A416" s="25"/>
      <c r="F416" s="26"/>
    </row>
    <row r="417" spans="1:6" ht="15">
      <c r="A417" s="25"/>
      <c r="F417" s="26"/>
    </row>
    <row r="418" spans="1:6" ht="15">
      <c r="A418" s="25"/>
      <c r="F418" s="26"/>
    </row>
    <row r="419" spans="1:6" ht="15">
      <c r="A419" s="25"/>
      <c r="F419" s="26"/>
    </row>
    <row r="420" spans="1:6" ht="15">
      <c r="A420" s="25"/>
      <c r="F420" s="26"/>
    </row>
    <row r="421" spans="1:6" ht="15">
      <c r="A421" s="25"/>
      <c r="F421" s="26"/>
    </row>
    <row r="422" spans="1:6" ht="15">
      <c r="A422" s="25"/>
      <c r="F422" s="26"/>
    </row>
    <row r="423" spans="1:6" ht="15">
      <c r="A423" s="25"/>
      <c r="F423" s="26"/>
    </row>
    <row r="424" spans="1:6" ht="15">
      <c r="A424" s="25"/>
      <c r="F424" s="26"/>
    </row>
    <row r="425" spans="1:6" ht="15">
      <c r="A425" s="25"/>
      <c r="F425" s="26"/>
    </row>
    <row r="426" spans="1:6" ht="15">
      <c r="A426" s="25"/>
      <c r="F426" s="26"/>
    </row>
    <row r="427" spans="1:6" ht="15">
      <c r="A427" s="25"/>
      <c r="F427" s="26"/>
    </row>
    <row r="428" spans="1:6" ht="15">
      <c r="A428" s="25"/>
      <c r="F428" s="26"/>
    </row>
    <row r="429" spans="1:6" ht="15">
      <c r="A429" s="25"/>
      <c r="F429" s="26"/>
    </row>
    <row r="430" spans="1:6" ht="15">
      <c r="A430" s="25"/>
      <c r="F430" s="26"/>
    </row>
    <row r="431" spans="1:6" ht="15">
      <c r="A431" s="25"/>
      <c r="F431" s="26"/>
    </row>
    <row r="432" spans="1:6" ht="15">
      <c r="A432" s="25"/>
      <c r="F432" s="26"/>
    </row>
    <row r="433" spans="1:6" ht="15">
      <c r="A433" s="25"/>
      <c r="F433" s="26"/>
    </row>
    <row r="434" spans="1:6" ht="15">
      <c r="A434" s="25"/>
      <c r="F434" s="26"/>
    </row>
    <row r="435" spans="1:6" ht="15">
      <c r="A435" s="25"/>
      <c r="F435" s="26"/>
    </row>
    <row r="436" spans="1:6" ht="15">
      <c r="A436" s="25"/>
      <c r="F436" s="26"/>
    </row>
    <row r="437" spans="1:6" ht="15">
      <c r="A437" s="25"/>
      <c r="F437" s="26"/>
    </row>
    <row r="438" spans="1:6" ht="15">
      <c r="A438" s="25"/>
      <c r="F438" s="26"/>
    </row>
    <row r="439" spans="1:6" ht="15">
      <c r="A439" s="25"/>
      <c r="F439" s="26"/>
    </row>
    <row r="440" spans="1:6" ht="15">
      <c r="A440" s="25"/>
      <c r="F440" s="26"/>
    </row>
    <row r="441" spans="1:6" ht="15">
      <c r="A441" s="25"/>
      <c r="F441" s="26"/>
    </row>
    <row r="442" spans="1:6" ht="15">
      <c r="A442" s="25"/>
      <c r="F442" s="26"/>
    </row>
    <row r="443" spans="1:6" ht="15">
      <c r="A443" s="25"/>
      <c r="F443" s="26"/>
    </row>
    <row r="444" spans="1:6" ht="15">
      <c r="A444" s="25"/>
      <c r="F444" s="26"/>
    </row>
    <row r="445" spans="1:6" ht="15">
      <c r="A445" s="25"/>
      <c r="F445" s="26"/>
    </row>
    <row r="446" spans="1:6" ht="15">
      <c r="A446" s="25"/>
      <c r="F446" s="26"/>
    </row>
    <row r="447" spans="1:6" ht="15">
      <c r="A447" s="25"/>
      <c r="F447" s="26"/>
    </row>
    <row r="448" spans="1:6" ht="15">
      <c r="A448" s="25"/>
      <c r="F448" s="26"/>
    </row>
    <row r="449" spans="1:6" ht="15">
      <c r="A449" s="25"/>
      <c r="F449" s="26"/>
    </row>
    <row r="450" spans="1:6" ht="15">
      <c r="A450" s="25"/>
      <c r="F450" s="26"/>
    </row>
    <row r="451" spans="1:6" ht="15">
      <c r="A451" s="25"/>
      <c r="F451" s="26"/>
    </row>
    <row r="452" spans="1:6" ht="15">
      <c r="A452" s="25"/>
      <c r="F452" s="26"/>
    </row>
    <row r="453" spans="1:6" ht="15">
      <c r="A453" s="25"/>
      <c r="F453" s="26"/>
    </row>
    <row r="454" spans="1:6" ht="15">
      <c r="A454" s="25"/>
      <c r="F454" s="26"/>
    </row>
    <row r="455" spans="1:6" ht="15">
      <c r="A455" s="25"/>
      <c r="F455" s="26"/>
    </row>
    <row r="456" spans="1:6" ht="15">
      <c r="A456" s="25"/>
      <c r="F456" s="26"/>
    </row>
    <row r="457" spans="1:6" ht="15">
      <c r="A457" s="25"/>
      <c r="F457" s="26"/>
    </row>
    <row r="458" spans="1:6" ht="15">
      <c r="A458" s="25"/>
      <c r="F458" s="26"/>
    </row>
    <row r="459" spans="1:6" ht="15">
      <c r="A459" s="25"/>
      <c r="F459" s="26"/>
    </row>
    <row r="460" spans="1:6" ht="15">
      <c r="A460" s="25"/>
      <c r="F460" s="26"/>
    </row>
    <row r="461" spans="1:6" ht="15">
      <c r="A461" s="25"/>
      <c r="F461" s="26"/>
    </row>
    <row r="462" spans="1:6" ht="15">
      <c r="A462" s="25"/>
      <c r="F462" s="26"/>
    </row>
    <row r="463" spans="1:6" ht="15">
      <c r="A463" s="25"/>
      <c r="F463" s="26"/>
    </row>
    <row r="464" spans="1:6" ht="15">
      <c r="A464" s="25"/>
      <c r="F464" s="26"/>
    </row>
    <row r="465" spans="1:6" ht="15">
      <c r="A465" s="25"/>
      <c r="F465" s="26"/>
    </row>
    <row r="466" spans="1:6" ht="15">
      <c r="A466" s="25"/>
      <c r="F466" s="26"/>
    </row>
    <row r="467" spans="1:6" ht="15">
      <c r="A467" s="25"/>
      <c r="F467" s="26"/>
    </row>
    <row r="468" spans="1:6" ht="15">
      <c r="A468" s="25"/>
      <c r="F468" s="26"/>
    </row>
    <row r="469" spans="1:6" ht="15">
      <c r="A469" s="25"/>
      <c r="F469" s="26"/>
    </row>
    <row r="470" spans="1:6" ht="15">
      <c r="A470" s="25"/>
      <c r="F470" s="26"/>
    </row>
    <row r="471" spans="1:6" ht="15">
      <c r="A471" s="25"/>
      <c r="F471" s="26"/>
    </row>
    <row r="472" spans="1:6" ht="15">
      <c r="A472" s="25"/>
      <c r="F472" s="26"/>
    </row>
    <row r="473" spans="1:6" ht="15">
      <c r="A473" s="25"/>
      <c r="F473" s="26"/>
    </row>
    <row r="474" spans="1:6" ht="15">
      <c r="A474" s="25"/>
      <c r="F474" s="26"/>
    </row>
    <row r="475" spans="1:6" ht="15">
      <c r="A475" s="25"/>
      <c r="F475" s="26"/>
    </row>
    <row r="476" spans="1:6" ht="15">
      <c r="A476" s="25"/>
      <c r="F476" s="26"/>
    </row>
    <row r="477" spans="1:6" ht="15">
      <c r="A477" s="25"/>
      <c r="F477" s="26"/>
    </row>
    <row r="478" spans="1:6" ht="15">
      <c r="A478" s="25"/>
      <c r="F478" s="26"/>
    </row>
    <row r="479" spans="1:6" ht="15">
      <c r="A479" s="25"/>
      <c r="F479" s="26"/>
    </row>
    <row r="480" spans="1:6" ht="15">
      <c r="A480" s="25"/>
      <c r="F480" s="26"/>
    </row>
    <row r="481" spans="1:6" ht="15">
      <c r="A481" s="25"/>
      <c r="F481" s="26"/>
    </row>
    <row r="482" spans="1:6" ht="15">
      <c r="A482" s="25"/>
      <c r="F482" s="26"/>
    </row>
    <row r="483" spans="1:6" ht="15">
      <c r="A483" s="25"/>
      <c r="F483" s="26"/>
    </row>
    <row r="484" spans="1:6" ht="15">
      <c r="A484" s="25"/>
      <c r="F484" s="26"/>
    </row>
    <row r="485" spans="1:6" ht="15">
      <c r="A485" s="25"/>
      <c r="F485" s="26"/>
    </row>
    <row r="486" spans="1:6" ht="15">
      <c r="A486" s="25"/>
      <c r="F486" s="26"/>
    </row>
    <row r="487" spans="1:6" ht="15">
      <c r="A487" s="25"/>
      <c r="F487" s="26"/>
    </row>
    <row r="488" spans="1:6" ht="15">
      <c r="A488" s="25"/>
      <c r="F488" s="26"/>
    </row>
    <row r="489" spans="1:6" ht="15">
      <c r="A489" s="25"/>
      <c r="F489" s="26"/>
    </row>
    <row r="490" spans="1:6" ht="15">
      <c r="A490" s="25"/>
      <c r="F490" s="26"/>
    </row>
    <row r="491" spans="1:6" ht="15">
      <c r="A491" s="25"/>
      <c r="F491" s="26"/>
    </row>
    <row r="492" spans="1:6" ht="15">
      <c r="A492" s="25"/>
      <c r="F492" s="26"/>
    </row>
    <row r="493" spans="1:6" ht="15">
      <c r="A493" s="25"/>
      <c r="F493" s="26"/>
    </row>
    <row r="494" spans="1:6" ht="15">
      <c r="A494" s="25"/>
      <c r="F494" s="26"/>
    </row>
    <row r="495" spans="1:6" ht="15">
      <c r="A495" s="25"/>
      <c r="F495" s="26"/>
    </row>
    <row r="496" spans="1:6" ht="15">
      <c r="A496" s="25"/>
      <c r="F496" s="26"/>
    </row>
    <row r="497" spans="1:6" ht="15">
      <c r="A497" s="25"/>
      <c r="F497" s="26"/>
    </row>
    <row r="498" spans="1:6" ht="15">
      <c r="A498" s="25"/>
      <c r="F498" s="26"/>
    </row>
    <row r="499" spans="1:6" ht="15">
      <c r="A499" s="25"/>
      <c r="F499" s="26"/>
    </row>
    <row r="500" spans="1:6" ht="15">
      <c r="A500" s="25"/>
      <c r="F500" s="26"/>
    </row>
  </sheetData>
  <mergeCells count="3">
    <mergeCell ref="A1:I1"/>
    <mergeCell ref="A2:I2"/>
    <mergeCell ref="A3:I3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200-000000000000}">
          <x14:formula1>
            <xm:f>'Setup - Lists'!$A$5:$A$199</xm:f>
          </x14:formula1>
          <x14:formula2>
            <xm:f>0</xm:f>
          </x14:formula2>
          <xm:sqref>C5:C204</xm:sqref>
        </x14:dataValidation>
        <x14:dataValidation type="list" xr:uid="{00000000-0002-0000-0200-000001000000}">
          <x14:formula1>
            <xm:f>'Setup - Lists'!$B$5:$B$199</xm:f>
          </x14:formula1>
          <x14:formula2>
            <xm:f>0</xm:f>
          </x14:formula2>
          <xm:sqref>D5:D204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9"/>
  <sheetViews>
    <sheetView showGridLines="0" tabSelected="1" zoomScaleNormal="100" workbookViewId="0">
      <selection activeCell="B14" sqref="B14"/>
    </sheetView>
  </sheetViews>
  <sheetFormatPr defaultColWidth="8.7109375" defaultRowHeight="12.75"/>
  <cols>
    <col min="1" max="1" width="22" customWidth="1"/>
    <col min="2" max="2" width="36" customWidth="1"/>
    <col min="3" max="7" width="15" customWidth="1"/>
    <col min="8" max="8" width="14" customWidth="1"/>
    <col min="9" max="9" width="18" customWidth="1"/>
    <col min="10" max="10" width="47" customWidth="1"/>
  </cols>
  <sheetData>
    <row r="1" spans="1:10" ht="30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3.1" customHeight="1">
      <c r="A2" s="41" t="s">
        <v>48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3.1" customHeight="1">
      <c r="A3" s="42" t="s">
        <v>49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5">
      <c r="A4" s="2" t="s">
        <v>25</v>
      </c>
      <c r="B4" s="2" t="s">
        <v>50</v>
      </c>
      <c r="C4" s="2" t="s">
        <v>51</v>
      </c>
      <c r="D4" s="2" t="s">
        <v>52</v>
      </c>
      <c r="E4" s="2" t="s">
        <v>53</v>
      </c>
      <c r="F4" s="2" t="s">
        <v>54</v>
      </c>
      <c r="G4" s="2" t="s">
        <v>55</v>
      </c>
      <c r="H4" s="2" t="s">
        <v>56</v>
      </c>
      <c r="I4" s="2" t="s">
        <v>57</v>
      </c>
      <c r="J4" s="2" t="s">
        <v>31</v>
      </c>
    </row>
    <row r="5" spans="1:10" ht="15">
      <c r="A5" s="4" t="str">
        <f>IF('Setup - Lists'!A5="","",'Setup - Lists'!A5)</f>
        <v>Operating</v>
      </c>
      <c r="B5" s="4" t="str">
        <f>IF('Setup - Lists'!B5="","",IF('Setup - Lists'!C5&lt;&gt;"","↳ "&amp;'Setup - Lists'!B5,'Setup - Lists'!B5))</f>
        <v>Medicare/FICA</v>
      </c>
      <c r="C5" s="4" t="str">
        <f>IF('Setup - Lists'!B5="","",IF('Setup - Lists'!C5="","",'Setup - Lists'!C5))</f>
        <v/>
      </c>
      <c r="D5" s="4" t="str">
        <f>IF('Setup - Lists'!B5="","",'Setup - Lists'!F5)</f>
        <v>STANDALONE</v>
      </c>
      <c r="E5" s="24">
        <f>IF('Setup - Lists'!B5="","",IF('Setup - Lists'!D5="","",'Setup - Lists'!D5))</f>
        <v>1650</v>
      </c>
      <c r="F5" s="24">
        <f>IF(OR(A5="",B5=""),"",IF(D5="CHILD",SUMIFS(Transactions!$G$5:$G$204,Transactions!$C$5:$C$204,A5,Transactions!$D$5:$D$204,'Setup - Lists'!B5),SUMIFS(Transactions!$G$5:$G$204,Transactions!$C$5:$C$204,A5,Transactions!$E$5:$E$204,'Setup - Lists'!B5)))</f>
        <v>0</v>
      </c>
      <c r="G5" s="24">
        <f>IF(OR(A5="",B5="",D5="CHILD",NOT(ISNUMBER('Setup - Lists'!D5))),"",E5-F5)</f>
        <v>1650</v>
      </c>
      <c r="H5" s="27">
        <f>IF(OR(A5="",B5="",D5="CHILD",'Setup - Lists'!D5=0),"",SUMIFS(Transactions!$G$5:$G$204,Transactions!$C$5:$C$204,A5,Transactions!$E$5:$E$204,'Setup - Lists'!B5)/'Setup - Lists'!D5)</f>
        <v>0</v>
      </c>
      <c r="I5" s="4" t="str">
        <f t="shared" ref="I5:I31" si="0">IF(OR(A5="",B5=""),"",IF(D5="CHILD","CHILD LINE",IF(E5=0,IF(F5&gt;0,"NO BUDGET","UNFUNDED"),IF(F5&gt;E5,"OVER BUDGET",IF(F5/E5&gt;=0.8,"WATCH","ON TRACK")))))</f>
        <v>ON TRACK</v>
      </c>
      <c r="J5" s="17" t="str">
        <f>IF('Setup - Lists'!B5="","",IF('Setup - Lists'!E5="","",'Setup - Lists'!E5))</f>
        <v/>
      </c>
    </row>
    <row r="6" spans="1:10" ht="15">
      <c r="A6" s="4" t="str">
        <f>IF('Setup - Lists'!A6="","",'Setup - Lists'!A6)</f>
        <v>Operating</v>
      </c>
      <c r="B6" s="4" t="str">
        <f>IF('Setup - Lists'!B6="","",IF('Setup - Lists'!C6&lt;&gt;"","↳ "&amp;'Setup - Lists'!B6,'Setup - Lists'!B6))</f>
        <v>General Printing</v>
      </c>
      <c r="C6" s="4" t="str">
        <f>IF('Setup - Lists'!B6="","",IF('Setup - Lists'!C6="","",'Setup - Lists'!C6))</f>
        <v/>
      </c>
      <c r="D6" s="4" t="str">
        <f>IF('Setup - Lists'!B6="","",'Setup - Lists'!F6)</f>
        <v>STANDALONE</v>
      </c>
      <c r="E6" s="24">
        <f>IF('Setup - Lists'!B6="","",IF('Setup - Lists'!D6="","",'Setup - Lists'!D6))</f>
        <v>900</v>
      </c>
      <c r="F6" s="24">
        <f>IF(OR(A6="",B6=""),"",IF(D6="CHILD",SUMIFS(Transactions!$G$5:$G$204,Transactions!$C$5:$C$204,A6,Transactions!$D$5:$D$204,'Setup - Lists'!B6),SUMIFS(Transactions!$G$5:$G$204,Transactions!$C$5:$C$204,A6,Transactions!$E$5:$E$204,'Setup - Lists'!B6)))</f>
        <v>0</v>
      </c>
      <c r="G6" s="24">
        <f>IF(OR(A6="",B6="",D6="CHILD",NOT(ISNUMBER('Setup - Lists'!D6))),"",E6-F6)</f>
        <v>900</v>
      </c>
      <c r="H6" s="27">
        <f>IF(OR(A6="",B6="",D6="CHILD",'Setup - Lists'!D6=0),"",SUMIFS(Transactions!$G$5:$G$204,Transactions!$C$5:$C$204,A6,Transactions!$E$5:$E$204,'Setup - Lists'!B6)/'Setup - Lists'!D6)</f>
        <v>0</v>
      </c>
      <c r="I6" s="4" t="str">
        <f t="shared" si="0"/>
        <v>ON TRACK</v>
      </c>
      <c r="J6" s="17" t="str">
        <f>IF('Setup - Lists'!B6="","",IF('Setup - Lists'!E6="","",'Setup - Lists'!E6))</f>
        <v/>
      </c>
    </row>
    <row r="7" spans="1:10" ht="15">
      <c r="A7" s="4" t="str">
        <f>IF('Setup - Lists'!A7="","",'Setup - Lists'!A7)</f>
        <v>Operating</v>
      </c>
      <c r="B7" s="4" t="str">
        <f>IF('Setup - Lists'!B7="","",IF('Setup - Lists'!C7&lt;&gt;"","↳ "&amp;'Setup - Lists'!B7,'Setup - Lists'!B7))</f>
        <v>Office Supplies</v>
      </c>
      <c r="C7" s="4" t="str">
        <f>IF('Setup - Lists'!B7="","",IF('Setup - Lists'!C7="","",'Setup - Lists'!C7))</f>
        <v/>
      </c>
      <c r="D7" s="4" t="str">
        <f>IF('Setup - Lists'!B7="","",'Setup - Lists'!F7)</f>
        <v>STANDALONE</v>
      </c>
      <c r="E7" s="24">
        <f>IF('Setup - Lists'!B7="","",IF('Setup - Lists'!D7="","",'Setup - Lists'!D7))</f>
        <v>470</v>
      </c>
      <c r="F7" s="24">
        <f>IF(OR(A7="",B7=""),"",IF(D7="CHILD",SUMIFS(Transactions!$G$5:$G$204,Transactions!$C$5:$C$204,A7,Transactions!$D$5:$D$204,'Setup - Lists'!B7),SUMIFS(Transactions!$G$5:$G$204,Transactions!$C$5:$C$204,A7,Transactions!$E$5:$E$204,'Setup - Lists'!B7)))</f>
        <v>0</v>
      </c>
      <c r="G7" s="24">
        <f>IF(OR(A7="",B7="",D7="CHILD",NOT(ISNUMBER('Setup - Lists'!D7))),"",E7-F7)</f>
        <v>470</v>
      </c>
      <c r="H7" s="27">
        <f>IF(OR(A7="",B7="",D7="CHILD",'Setup - Lists'!D7=0),"",SUMIFS(Transactions!$G$5:$G$204,Transactions!$C$5:$C$204,A7,Transactions!$E$5:$E$204,'Setup - Lists'!B7)/'Setup - Lists'!D7)</f>
        <v>0</v>
      </c>
      <c r="I7" s="4" t="str">
        <f t="shared" si="0"/>
        <v>ON TRACK</v>
      </c>
      <c r="J7" s="17" t="str">
        <f>IF('Setup - Lists'!B7="","",IF('Setup - Lists'!E7="","",'Setup - Lists'!E7))</f>
        <v/>
      </c>
    </row>
    <row r="8" spans="1:10" ht="15">
      <c r="A8" s="4" t="str">
        <f>IF('Setup - Lists'!A8="","",'Setup - Lists'!A8)</f>
        <v>Staff Development</v>
      </c>
      <c r="B8" s="4" t="str">
        <f>IF('Setup - Lists'!B8="","",IF('Setup - Lists'!C8&lt;&gt;"","↳ "&amp;'Setup - Lists'!B8,'Setup - Lists'!B8))</f>
        <v>Emerging Leadership Program</v>
      </c>
      <c r="C8" s="4" t="str">
        <f>IF('Setup - Lists'!B8="","",IF('Setup - Lists'!C8="","",'Setup - Lists'!C8))</f>
        <v/>
      </c>
      <c r="D8" s="4" t="str">
        <f>IF('Setup - Lists'!B8="","",'Setup - Lists'!F8)</f>
        <v>STANDALONE</v>
      </c>
      <c r="E8" s="24">
        <f>IF('Setup - Lists'!B8="","",IF('Setup - Lists'!D8="","",'Setup - Lists'!D8))</f>
        <v>3000</v>
      </c>
      <c r="F8" s="24">
        <f>IF(OR(A8="",B8=""),"",IF(D8="CHILD",SUMIFS(Transactions!$G$5:$G$204,Transactions!$C$5:$C$204,A8,Transactions!$D$5:$D$204,'Setup - Lists'!B8),SUMIFS(Transactions!$G$5:$G$204,Transactions!$C$5:$C$204,A8,Transactions!$E$5:$E$204,'Setup - Lists'!B8)))</f>
        <v>593.9</v>
      </c>
      <c r="G8" s="24">
        <f>IF(OR(A8="",B8="",D8="CHILD",NOT(ISNUMBER('Setup - Lists'!D8))),"",E8-F8)</f>
        <v>2406.1</v>
      </c>
      <c r="H8" s="27">
        <f>IF(OR(A8="",B8="",D8="CHILD",'Setup - Lists'!D8=0),"",SUMIFS(Transactions!$G$5:$G$204,Transactions!$C$5:$C$204,A8,Transactions!$E$5:$E$204,'Setup - Lists'!B8)/'Setup - Lists'!D8)</f>
        <v>0.19796666666666665</v>
      </c>
      <c r="I8" s="4" t="str">
        <f t="shared" si="0"/>
        <v>ON TRACK</v>
      </c>
      <c r="J8" s="17" t="str">
        <f>IF('Setup - Lists'!B8="","",IF('Setup - Lists'!E8="","",'Setup - Lists'!E8))</f>
        <v/>
      </c>
    </row>
    <row r="9" spans="1:10" ht="26.1" customHeight="1">
      <c r="A9" s="4" t="str">
        <f>IF('Setup - Lists'!A9="","",'Setup - Lists'!A9)</f>
        <v>Staff Development</v>
      </c>
      <c r="B9" s="4" t="str">
        <f>IF('Setup - Lists'!B9="","",IF('Setup - Lists'!C9&lt;&gt;"","↳ "&amp;'Setup - Lists'!B9,'Setup - Lists'!B9))</f>
        <v>Fall Retreat</v>
      </c>
      <c r="C9" s="4" t="str">
        <f>IF('Setup - Lists'!B9="","",IF('Setup - Lists'!C9="","",'Setup - Lists'!C9))</f>
        <v/>
      </c>
      <c r="D9" s="4" t="str">
        <f>IF('Setup - Lists'!B9="","",'Setup - Lists'!F9)</f>
        <v>PARENT</v>
      </c>
      <c r="E9" s="24">
        <f>IF('Setup - Lists'!B9="","",IF('Setup - Lists'!D9="","",'Setup - Lists'!D9))</f>
        <v>572.54999999999995</v>
      </c>
      <c r="F9" s="24">
        <f>IF(OR(A9="",B9=""),"",IF(D9="CHILD",SUMIFS(Transactions!$G$5:$G$204,Transactions!$C$5:$C$204,A9,Transactions!$D$5:$D$204,'Setup - Lists'!B9),SUMIFS(Transactions!$G$5:$G$204,Transactions!$C$5:$C$204,A9,Transactions!$E$5:$E$204,'Setup - Lists'!B9)))</f>
        <v>572.54999999999995</v>
      </c>
      <c r="G9" s="24">
        <f>IF(OR(A9="",B9="",D9="CHILD",NOT(ISNUMBER('Setup - Lists'!D9))),"",E9-F9)</f>
        <v>0</v>
      </c>
      <c r="H9" s="27">
        <f>IF(OR(A9="",B9="",D9="CHILD",'Setup - Lists'!D9=0),"",SUMIFS(Transactions!$G$5:$G$204,Transactions!$C$5:$C$204,A9,Transactions!$E$5:$E$204,'Setup - Lists'!B9)/'Setup - Lists'!D9)</f>
        <v>1</v>
      </c>
      <c r="I9" s="4" t="str">
        <f t="shared" si="0"/>
        <v>WATCH</v>
      </c>
      <c r="J9" s="17" t="str">
        <f>IF('Setup - Lists'!B9="","",IF('Setup - Lists'!E9="","",'Setup - Lists'!E9))</f>
        <v/>
      </c>
    </row>
    <row r="10" spans="1:10" ht="26.1" customHeight="1">
      <c r="A10" s="4" t="str">
        <f>IF('Setup - Lists'!A10="","",'Setup - Lists'!A10)</f>
        <v>Staff Development</v>
      </c>
      <c r="B10" s="4" t="str">
        <f>IF('Setup - Lists'!B10="","",IF('Setup - Lists'!C10&lt;&gt;"","↳ "&amp;'Setup - Lists'!B10,'Setup - Lists'!B10))</f>
        <v>↳ Fall Retreat - Breakfast</v>
      </c>
      <c r="C10" s="4" t="str">
        <f>IF('Setup - Lists'!B10="","",IF('Setup - Lists'!C10="","",'Setup - Lists'!C10))</f>
        <v>Fall Retreat</v>
      </c>
      <c r="D10" s="4" t="str">
        <f>IF('Setup - Lists'!B10="","",'Setup - Lists'!F10)</f>
        <v>CHILD</v>
      </c>
      <c r="E10" s="24" t="str">
        <f>IF('Setup - Lists'!B10="","",IF('Setup - Lists'!D10="","",'Setup - Lists'!D10))</f>
        <v/>
      </c>
      <c r="F10" s="24">
        <f>IF(OR(A10="",B10=""),"",IF(D10="CHILD",SUMIFS(Transactions!$G$5:$G$204,Transactions!$C$5:$C$204,A10,Transactions!$D$5:$D$204,'Setup - Lists'!B10),SUMIFS(Transactions!$G$5:$G$204,Transactions!$C$5:$C$204,A10,Transactions!$E$5:$E$204,'Setup - Lists'!B10)))</f>
        <v>69.66</v>
      </c>
      <c r="G10" s="24" t="str">
        <f>IF(OR(A10="",B10="",D10="CHILD",NOT(ISNUMBER('Setup - Lists'!D10))),"",E10-F10)</f>
        <v/>
      </c>
      <c r="H10" s="27" t="str">
        <f>IF(OR(A10="",B10="",D10="CHILD",'Setup - Lists'!D10=0),"",SUMIFS(Transactions!$G$5:$G$204,Transactions!$C$5:$C$204,A10,Transactions!$E$5:$E$204,'Setup - Lists'!B10)/'Setup - Lists'!D10)</f>
        <v/>
      </c>
      <c r="I10" s="4" t="str">
        <f t="shared" si="0"/>
        <v>CHILD LINE</v>
      </c>
      <c r="J10" s="17" t="str">
        <f>IF('Setup - Lists'!B10="","",IF('Setup - Lists'!E10="","",'Setup - Lists'!E10))</f>
        <v/>
      </c>
    </row>
    <row r="11" spans="1:10" ht="26.1" customHeight="1">
      <c r="A11" s="4" t="str">
        <f>IF('Setup - Lists'!A11="","",'Setup - Lists'!A11)</f>
        <v>Staff Development</v>
      </c>
      <c r="B11" s="4" t="str">
        <f>IF('Setup - Lists'!B11="","",IF('Setup - Lists'!C11&lt;&gt;"","↳ "&amp;'Setup - Lists'!B11,'Setup - Lists'!B11))</f>
        <v>↳ Fall Retreat - Lunch</v>
      </c>
      <c r="C11" s="4" t="str">
        <f>IF('Setup - Lists'!B11="","",IF('Setup - Lists'!C11="","",'Setup - Lists'!C11))</f>
        <v>Fall Retreat</v>
      </c>
      <c r="D11" s="4" t="str">
        <f>IF('Setup - Lists'!B11="","",'Setup - Lists'!F11)</f>
        <v>CHILD</v>
      </c>
      <c r="E11" s="24" t="str">
        <f>IF('Setup - Lists'!B11="","",IF('Setup - Lists'!D11="","",'Setup - Lists'!D11))</f>
        <v/>
      </c>
      <c r="F11" s="24">
        <f>IF(OR(A11="",B11=""),"",IF(D11="CHILD",SUMIFS(Transactions!$G$5:$G$204,Transactions!$C$5:$C$204,A11,Transactions!$D$5:$D$204,'Setup - Lists'!B11),SUMIFS(Transactions!$G$5:$G$204,Transactions!$C$5:$C$204,A11,Transactions!$E$5:$E$204,'Setup - Lists'!B11)))</f>
        <v>502.89</v>
      </c>
      <c r="G11" s="24" t="str">
        <f>IF(OR(A11="",B11="",D11="CHILD",NOT(ISNUMBER('Setup - Lists'!D11))),"",E11-F11)</f>
        <v/>
      </c>
      <c r="H11" s="27" t="str">
        <f>IF(OR(A11="",B11="",D11="CHILD",'Setup - Lists'!D11=0),"",SUMIFS(Transactions!$G$5:$G$204,Transactions!$C$5:$C$204,A11,Transactions!$E$5:$E$204,'Setup - Lists'!B11)/'Setup - Lists'!D11)</f>
        <v/>
      </c>
      <c r="I11" s="4" t="str">
        <f t="shared" si="0"/>
        <v>CHILD LINE</v>
      </c>
      <c r="J11" s="17" t="str">
        <f>IF('Setup - Lists'!B11="","",IF('Setup - Lists'!E11="","",'Setup - Lists'!E11))</f>
        <v/>
      </c>
    </row>
    <row r="12" spans="1:10" ht="15">
      <c r="A12" s="4" t="str">
        <f>IF('Setup - Lists'!A12="","",'Setup - Lists'!A12)</f>
        <v>Staff Development</v>
      </c>
      <c r="B12" s="4" t="str">
        <f>IF('Setup - Lists'!B12="","",IF('Setup - Lists'!C12&lt;&gt;"","↳ "&amp;'Setup - Lists'!B12,'Setup - Lists'!B12))</f>
        <v>Passing of the Gavel</v>
      </c>
      <c r="C12" s="4" t="str">
        <f>IF('Setup - Lists'!B12="","",IF('Setup - Lists'!C12="","",'Setup - Lists'!C12))</f>
        <v/>
      </c>
      <c r="D12" s="4" t="str">
        <f>IF('Setup - Lists'!B12="","",'Setup - Lists'!F12)</f>
        <v>STANDALONE</v>
      </c>
      <c r="E12" s="24">
        <f>IF('Setup - Lists'!B12="","",IF('Setup - Lists'!D12="","",'Setup - Lists'!D12))</f>
        <v>600</v>
      </c>
      <c r="F12" s="24">
        <f>IF(OR(A12="",B12=""),"",IF(D12="CHILD",SUMIFS(Transactions!$G$5:$G$204,Transactions!$C$5:$C$204,A12,Transactions!$D$5:$D$204,'Setup - Lists'!B12),SUMIFS(Transactions!$G$5:$G$204,Transactions!$C$5:$C$204,A12,Transactions!$E$5:$E$204,'Setup - Lists'!B12)))</f>
        <v>0</v>
      </c>
      <c r="G12" s="24">
        <f>IF(OR(A12="",B12="",D12="CHILD",NOT(ISNUMBER('Setup - Lists'!D12))),"",E12-F12)</f>
        <v>600</v>
      </c>
      <c r="H12" s="27">
        <f>IF(OR(A12="",B12="",D12="CHILD",'Setup - Lists'!D12=0),"",SUMIFS(Transactions!$G$5:$G$204,Transactions!$C$5:$C$204,A12,Transactions!$E$5:$E$204,'Setup - Lists'!B12)/'Setup - Lists'!D12)</f>
        <v>0</v>
      </c>
      <c r="I12" s="4" t="str">
        <f t="shared" si="0"/>
        <v>ON TRACK</v>
      </c>
      <c r="J12" s="17" t="str">
        <f>IF('Setup - Lists'!B12="","",IF('Setup - Lists'!E12="","",'Setup - Lists'!E12))</f>
        <v/>
      </c>
    </row>
    <row r="13" spans="1:10" ht="15">
      <c r="A13" s="4" t="str">
        <f>IF('Setup - Lists'!A13="","",'Setup - Lists'!A13)</f>
        <v>Marketing</v>
      </c>
      <c r="B13" s="4" t="str">
        <f>IF('Setup - Lists'!B13="","",IF('Setup - Lists'!C13&lt;&gt;"","↳ "&amp;'Setup - Lists'!B13,'Setup - Lists'!B13))</f>
        <v>Promotional Items</v>
      </c>
      <c r="C13" s="4" t="str">
        <f>IF('Setup - Lists'!B13="","",IF('Setup - Lists'!C13="","",'Setup - Lists'!C13))</f>
        <v/>
      </c>
      <c r="D13" s="4" t="str">
        <f>IF('Setup - Lists'!B13="","",'Setup - Lists'!F13)</f>
        <v>STANDALONE</v>
      </c>
      <c r="E13" s="24">
        <f>IF('Setup - Lists'!B13="","",IF('Setup - Lists'!D13="","",'Setup - Lists'!D13))</f>
        <v>3230</v>
      </c>
      <c r="F13" s="24">
        <f>IF(OR(A13="",B13=""),"",IF(D13="CHILD",SUMIFS(Transactions!$G$5:$G$204,Transactions!$C$5:$C$204,A13,Transactions!$D$5:$D$204,'Setup - Lists'!B13),SUMIFS(Transactions!$G$5:$G$204,Transactions!$C$5:$C$204,A13,Transactions!$E$5:$E$204,'Setup - Lists'!B13)))</f>
        <v>0</v>
      </c>
      <c r="G13" s="24">
        <f>IF(OR(A13="",B13="",D13="CHILD",NOT(ISNUMBER('Setup - Lists'!D13))),"",E13-F13)</f>
        <v>3230</v>
      </c>
      <c r="H13" s="27">
        <f>IF(OR(A13="",B13="",D13="CHILD",'Setup - Lists'!D13=0),"",SUMIFS(Transactions!$G$5:$G$204,Transactions!$C$5:$C$204,A13,Transactions!$E$5:$E$204,'Setup - Lists'!B13)/'Setup - Lists'!D13)</f>
        <v>0</v>
      </c>
      <c r="I13" s="4" t="str">
        <f t="shared" si="0"/>
        <v>ON TRACK</v>
      </c>
      <c r="J13" s="17" t="str">
        <f>IF('Setup - Lists'!B13="","",IF('Setup - Lists'!E13="","",'Setup - Lists'!E13))</f>
        <v/>
      </c>
    </row>
    <row r="14" spans="1:10" ht="15">
      <c r="A14" s="4" t="str">
        <f>IF('Setup - Lists'!A14="","",'Setup - Lists'!A14)</f>
        <v>Outreach</v>
      </c>
      <c r="B14" s="4" t="str">
        <f>IF('Setup - Lists'!B14="","",IF('Setup - Lists'!C14&lt;&gt;"","↳ "&amp;'Setup - Lists'!B14,'Setup - Lists'!B14))</f>
        <v>Civic Engagement</v>
      </c>
      <c r="C14" s="4" t="str">
        <f>IF('Setup - Lists'!B14="","",IF('Setup - Lists'!C14="","",'Setup - Lists'!C14))</f>
        <v/>
      </c>
      <c r="D14" s="4" t="str">
        <f>IF('Setup - Lists'!B14="","",'Setup - Lists'!F14)</f>
        <v>STANDALONE</v>
      </c>
      <c r="E14" s="24">
        <f>IF('Setup - Lists'!B14="","",IF('Setup - Lists'!D14="","",'Setup - Lists'!D14))</f>
        <v>1500</v>
      </c>
      <c r="F14" s="24">
        <f>IF(OR(A14="",B14=""),"",IF(D14="CHILD",SUMIFS(Transactions!$G$5:$G$204,Transactions!$C$5:$C$204,A14,Transactions!$D$5:$D$204,'Setup - Lists'!B14),SUMIFS(Transactions!$G$5:$G$204,Transactions!$C$5:$C$204,A14,Transactions!$E$5:$E$204,'Setup - Lists'!B14)))</f>
        <v>0</v>
      </c>
      <c r="G14" s="24">
        <f>IF(OR(A14="",B14="",D14="CHILD",NOT(ISNUMBER('Setup - Lists'!D14))),"",E14-F14)</f>
        <v>1500</v>
      </c>
      <c r="H14" s="27">
        <f>IF(OR(A14="",B14="",D14="CHILD",'Setup - Lists'!D14=0),"",SUMIFS(Transactions!$G$5:$G$204,Transactions!$C$5:$C$204,A14,Transactions!$E$5:$E$204,'Setup - Lists'!B14)/'Setup - Lists'!D14)</f>
        <v>0</v>
      </c>
      <c r="I14" s="4" t="str">
        <f t="shared" si="0"/>
        <v>ON TRACK</v>
      </c>
      <c r="J14" s="17" t="str">
        <f>IF('Setup - Lists'!B14="","",IF('Setup - Lists'!E14="","",'Setup - Lists'!E14))</f>
        <v/>
      </c>
    </row>
    <row r="15" spans="1:10" ht="15">
      <c r="A15" s="4" t="str">
        <f>IF('Setup - Lists'!A15="","",'Setup - Lists'!A15)</f>
        <v>Outreach</v>
      </c>
      <c r="B15" s="4" t="str">
        <f>IF('Setup - Lists'!B15="","",IF('Setup - Lists'!C15&lt;&gt;"","↳ "&amp;'Setup - Lists'!B15,'Setup - Lists'!B15))</f>
        <v>Homecoming</v>
      </c>
      <c r="C15" s="4" t="str">
        <f>IF('Setup - Lists'!B15="","",IF('Setup - Lists'!C15="","",'Setup - Lists'!C15))</f>
        <v/>
      </c>
      <c r="D15" s="4" t="str">
        <f>IF('Setup - Lists'!B15="","",'Setup - Lists'!F15)</f>
        <v>STANDALONE</v>
      </c>
      <c r="E15" s="24">
        <f>IF('Setup - Lists'!B15="","",IF('Setup - Lists'!D15="","",'Setup - Lists'!D15))</f>
        <v>200</v>
      </c>
      <c r="F15" s="24">
        <f>IF(OR(A15="",B15=""),"",IF(D15="CHILD",SUMIFS(Transactions!$G$5:$G$204,Transactions!$C$5:$C$204,A15,Transactions!$D$5:$D$204,'Setup - Lists'!B15),SUMIFS(Transactions!$G$5:$G$204,Transactions!$C$5:$C$204,A15,Transactions!$E$5:$E$204,'Setup - Lists'!B15)))</f>
        <v>38.950000000000003</v>
      </c>
      <c r="G15" s="24">
        <f>IF(OR(A15="",B15="",D15="CHILD",NOT(ISNUMBER('Setup - Lists'!D15))),"",E15-F15)</f>
        <v>161.05000000000001</v>
      </c>
      <c r="H15" s="27">
        <f>IF(OR(A15="",B15="",D15="CHILD",'Setup - Lists'!D15=0),"",SUMIFS(Transactions!$G$5:$G$204,Transactions!$C$5:$C$204,A15,Transactions!$E$5:$E$204,'Setup - Lists'!B15)/'Setup - Lists'!D15)</f>
        <v>0.19475000000000001</v>
      </c>
      <c r="I15" s="4" t="str">
        <f t="shared" si="0"/>
        <v>ON TRACK</v>
      </c>
      <c r="J15" s="17" t="str">
        <f>IF('Setup - Lists'!B15="","",IF('Setup - Lists'!E15="","",'Setup - Lists'!E15))</f>
        <v/>
      </c>
    </row>
    <row r="16" spans="1:10" ht="15">
      <c r="A16" s="4" t="str">
        <f>IF('Setup - Lists'!A16="","",'Setup - Lists'!A16)</f>
        <v>Outreach</v>
      </c>
      <c r="B16" s="4" t="str">
        <f>IF('Setup - Lists'!B16="","",IF('Setup - Lists'!C16&lt;&gt;"","↳ "&amp;'Setup - Lists'!B16,'Setup - Lists'!B16))</f>
        <v>Lobby Day</v>
      </c>
      <c r="C16" s="4" t="str">
        <f>IF('Setup - Lists'!B16="","",IF('Setup - Lists'!C16="","",'Setup - Lists'!C16))</f>
        <v/>
      </c>
      <c r="D16" s="4" t="str">
        <f>IF('Setup - Lists'!B16="","",'Setup - Lists'!F16)</f>
        <v>STANDALONE</v>
      </c>
      <c r="E16" s="24">
        <f>IF('Setup - Lists'!B16="","",IF('Setup - Lists'!D16="","",'Setup - Lists'!D16))</f>
        <v>1650</v>
      </c>
      <c r="F16" s="24">
        <f>IF(OR(A16="",B16=""),"",IF(D16="CHILD",SUMIFS(Transactions!$G$5:$G$204,Transactions!$C$5:$C$204,A16,Transactions!$D$5:$D$204,'Setup - Lists'!B16),SUMIFS(Transactions!$G$5:$G$204,Transactions!$C$5:$C$204,A16,Transactions!$E$5:$E$204,'Setup - Lists'!B16)))</f>
        <v>0</v>
      </c>
      <c r="G16" s="24">
        <f>IF(OR(A16="",B16="",D16="CHILD",NOT(ISNUMBER('Setup - Lists'!D16))),"",E16-F16)</f>
        <v>1650</v>
      </c>
      <c r="H16" s="27">
        <f>IF(OR(A16="",B16="",D16="CHILD",'Setup - Lists'!D16=0),"",SUMIFS(Transactions!$G$5:$G$204,Transactions!$C$5:$C$204,A16,Transactions!$E$5:$E$204,'Setup - Lists'!B16)/'Setup - Lists'!D16)</f>
        <v>0</v>
      </c>
      <c r="I16" s="4" t="str">
        <f t="shared" si="0"/>
        <v>ON TRACK</v>
      </c>
      <c r="J16" s="17" t="str">
        <f>IF('Setup - Lists'!B16="","",IF('Setup - Lists'!E16="","",'Setup - Lists'!E16))</f>
        <v/>
      </c>
    </row>
    <row r="17" spans="1:10" ht="15">
      <c r="A17" s="4" t="str">
        <f>IF('Setup - Lists'!A17="","",'Setup - Lists'!A17)</f>
        <v>External Programs</v>
      </c>
      <c r="B17" s="4" t="str">
        <f>IF('Setup - Lists'!B17="","",IF('Setup - Lists'!C17&lt;&gt;"","↳ "&amp;'Setup - Lists'!B17,'Setup - Lists'!B17))</f>
        <v>Diversity Week</v>
      </c>
      <c r="C17" s="4" t="str">
        <f>IF('Setup - Lists'!B17="","",IF('Setup - Lists'!C17="","",'Setup - Lists'!C17))</f>
        <v/>
      </c>
      <c r="D17" s="4" t="str">
        <f>IF('Setup - Lists'!B17="","",'Setup - Lists'!F17)</f>
        <v>STANDALONE</v>
      </c>
      <c r="E17" s="24">
        <f>IF('Setup - Lists'!B17="","",IF('Setup - Lists'!D17="","",'Setup - Lists'!D17))</f>
        <v>2569</v>
      </c>
      <c r="F17" s="24">
        <f>IF(OR(A17="",B17=""),"",IF(D17="CHILD",SUMIFS(Transactions!$G$5:$G$204,Transactions!$C$5:$C$204,A17,Transactions!$D$5:$D$204,'Setup - Lists'!B17),SUMIFS(Transactions!$G$5:$G$204,Transactions!$C$5:$C$204,A17,Transactions!$E$5:$E$204,'Setup - Lists'!B17)))</f>
        <v>0</v>
      </c>
      <c r="G17" s="24">
        <f>IF(OR(A17="",B17="",D17="CHILD",NOT(ISNUMBER('Setup - Lists'!D17))),"",E17-F17)</f>
        <v>2569</v>
      </c>
      <c r="H17" s="27">
        <f>IF(OR(A17="",B17="",D17="CHILD",'Setup - Lists'!D17=0),"",SUMIFS(Transactions!$G$5:$G$204,Transactions!$C$5:$C$204,A17,Transactions!$E$5:$E$204,'Setup - Lists'!B17)/'Setup - Lists'!D17)</f>
        <v>0</v>
      </c>
      <c r="I17" s="4" t="str">
        <f t="shared" si="0"/>
        <v>ON TRACK</v>
      </c>
      <c r="J17" s="17" t="str">
        <f>IF('Setup - Lists'!B17="","",IF('Setup - Lists'!E17="","",'Setup - Lists'!E17))</f>
        <v/>
      </c>
    </row>
    <row r="18" spans="1:10" ht="15">
      <c r="A18" s="4" t="str">
        <f>IF('Setup - Lists'!A18="","",'Setup - Lists'!A18)</f>
        <v>External Programs</v>
      </c>
      <c r="B18" s="4" t="str">
        <f>IF('Setup - Lists'!B18="","",IF('Setup - Lists'!C18&lt;&gt;"","↳ "&amp;'Setup - Lists'!B18,'Setup - Lists'!B18))</f>
        <v>Mental Health</v>
      </c>
      <c r="C18" s="4" t="str">
        <f>IF('Setup - Lists'!B18="","",IF('Setup - Lists'!C18="","",'Setup - Lists'!C18))</f>
        <v/>
      </c>
      <c r="D18" s="4" t="str">
        <f>IF('Setup - Lists'!B18="","",'Setup - Lists'!F18)</f>
        <v>STANDALONE</v>
      </c>
      <c r="E18" s="24">
        <f>IF('Setup - Lists'!B18="","",IF('Setup - Lists'!D18="","",'Setup - Lists'!D18))</f>
        <v>1900</v>
      </c>
      <c r="F18" s="24">
        <f>IF(OR(A18="",B18=""),"",IF(D18="CHILD",SUMIFS(Transactions!$G$5:$G$204,Transactions!$C$5:$C$204,A18,Transactions!$D$5:$D$204,'Setup - Lists'!B18),SUMIFS(Transactions!$G$5:$G$204,Transactions!$C$5:$C$204,A18,Transactions!$E$5:$E$204,'Setup - Lists'!B18)))</f>
        <v>74.849999999999994</v>
      </c>
      <c r="G18" s="24">
        <f>IF(OR(A18="",B18="",D18="CHILD",NOT(ISNUMBER('Setup - Lists'!D18))),"",E18-F18)</f>
        <v>1825.15</v>
      </c>
      <c r="H18" s="27">
        <f>IF(OR(A18="",B18="",D18="CHILD",'Setup - Lists'!D18=0),"",SUMIFS(Transactions!$G$5:$G$204,Transactions!$C$5:$C$204,A18,Transactions!$E$5:$E$204,'Setup - Lists'!B18)/'Setup - Lists'!D18)</f>
        <v>3.939473684210526E-2</v>
      </c>
      <c r="I18" s="4" t="str">
        <f t="shared" si="0"/>
        <v>ON TRACK</v>
      </c>
      <c r="J18" s="17" t="str">
        <f>IF('Setup - Lists'!B18="","",IF('Setup - Lists'!E18="","",'Setup - Lists'!E18))</f>
        <v/>
      </c>
    </row>
    <row r="19" spans="1:10" ht="15">
      <c r="A19" s="4" t="str">
        <f>IF('Setup - Lists'!A19="","",'Setup - Lists'!A19)</f>
        <v>External Programs</v>
      </c>
      <c r="B19" s="4" t="str">
        <f>IF('Setup - Lists'!B19="","",IF('Setup - Lists'!C19&lt;&gt;"","↳ "&amp;'Setup - Lists'!B19,'Setup - Lists'!B19))</f>
        <v>TurboVote</v>
      </c>
      <c r="C19" s="4" t="str">
        <f>IF('Setup - Lists'!B19="","",IF('Setup - Lists'!C19="","",'Setup - Lists'!C19))</f>
        <v/>
      </c>
      <c r="D19" s="4" t="str">
        <f>IF('Setup - Lists'!B19="","",'Setup - Lists'!F19)</f>
        <v>STANDALONE</v>
      </c>
      <c r="E19" s="24">
        <f>IF('Setup - Lists'!B19="","",IF('Setup - Lists'!D19="","",'Setup - Lists'!D19))</f>
        <v>1000</v>
      </c>
      <c r="F19" s="24">
        <f>IF(OR(A19="",B19=""),"",IF(D19="CHILD",SUMIFS(Transactions!$G$5:$G$204,Transactions!$C$5:$C$204,A19,Transactions!$D$5:$D$204,'Setup - Lists'!B19),SUMIFS(Transactions!$G$5:$G$204,Transactions!$C$5:$C$204,A19,Transactions!$E$5:$E$204,'Setup - Lists'!B19)))</f>
        <v>1000</v>
      </c>
      <c r="G19" s="24">
        <f>IF(OR(A19="",B19="",D19="CHILD",NOT(ISNUMBER('Setup - Lists'!D19))),"",E19-F19)</f>
        <v>0</v>
      </c>
      <c r="H19" s="27">
        <f>IF(OR(A19="",B19="",D19="CHILD",'Setup - Lists'!D19=0),"",SUMIFS(Transactions!$G$5:$G$204,Transactions!$C$5:$C$204,A19,Transactions!$E$5:$E$204,'Setup - Lists'!B19)/'Setup - Lists'!D19)</f>
        <v>1</v>
      </c>
      <c r="I19" s="4" t="str">
        <f t="shared" si="0"/>
        <v>WATCH</v>
      </c>
      <c r="J19" s="17" t="str">
        <f>IF('Setup - Lists'!B19="","",IF('Setup - Lists'!E19="","",'Setup - Lists'!E19))</f>
        <v/>
      </c>
    </row>
    <row r="20" spans="1:10" ht="15">
      <c r="A20" s="4" t="str">
        <f>IF('Setup - Lists'!A20="","",'Setup - Lists'!A20)</f>
        <v>External Programs</v>
      </c>
      <c r="B20" s="4" t="str">
        <f>IF('Setup - Lists'!B20="","",IF('Setup - Lists'!C20&lt;&gt;"","↳ "&amp;'Setup - Lists'!B20,'Setup - Lists'!B20))</f>
        <v>General Initiatives/CC Events</v>
      </c>
      <c r="C20" s="4" t="str">
        <f>IF('Setup - Lists'!B20="","",IF('Setup - Lists'!C20="","",'Setup - Lists'!C20))</f>
        <v/>
      </c>
      <c r="D20" s="4" t="str">
        <f>IF('Setup - Lists'!B20="","",'Setup - Lists'!F20)</f>
        <v>STANDALONE</v>
      </c>
      <c r="E20" s="24">
        <f>IF('Setup - Lists'!B20="","",IF('Setup - Lists'!D20="","",'Setup - Lists'!D20))</f>
        <v>7901</v>
      </c>
      <c r="F20" s="24">
        <f>IF(OR(A20="",B20=""),"",IF(D20="CHILD",SUMIFS(Transactions!$G$5:$G$204,Transactions!$C$5:$C$204,A20,Transactions!$D$5:$D$204,'Setup - Lists'!B20),SUMIFS(Transactions!$G$5:$G$204,Transactions!$C$5:$C$204,A20,Transactions!$E$5:$E$204,'Setup - Lists'!B20)))</f>
        <v>0</v>
      </c>
      <c r="G20" s="24">
        <f>IF(OR(A20="",B20="",D20="CHILD",NOT(ISNUMBER('Setup - Lists'!D20))),"",E20-F20)</f>
        <v>7901</v>
      </c>
      <c r="H20" s="27">
        <f>IF(OR(A20="",B20="",D20="CHILD",'Setup - Lists'!D20=0),"",SUMIFS(Transactions!$G$5:$G$204,Transactions!$C$5:$C$204,A20,Transactions!$E$5:$E$204,'Setup - Lists'!B20)/'Setup - Lists'!D20)</f>
        <v>0</v>
      </c>
      <c r="I20" s="4" t="str">
        <f t="shared" si="0"/>
        <v>ON TRACK</v>
      </c>
      <c r="J20" s="17" t="str">
        <f>IF('Setup - Lists'!B20="","",IF('Setup - Lists'!E20="","",'Setup - Lists'!E20))</f>
        <v/>
      </c>
    </row>
    <row r="21" spans="1:10" ht="15">
      <c r="A21" s="4" t="str">
        <f>IF('Setup - Lists'!A21="","",'Setup - Lists'!A21)</f>
        <v>Special Project</v>
      </c>
      <c r="B21" s="4" t="str">
        <f>IF('Setup - Lists'!B21="","",IF('Setup - Lists'!C21&lt;&gt;"","↳ "&amp;'Setup - Lists'!B21,'Setup - Lists'!B21))</f>
        <v>Furniture</v>
      </c>
      <c r="C21" s="4" t="str">
        <f>IF('Setup - Lists'!B21="","",IF('Setup - Lists'!C21="","",'Setup - Lists'!C21))</f>
        <v/>
      </c>
      <c r="D21" s="4" t="str">
        <f>IF('Setup - Lists'!B21="","",'Setup - Lists'!F21)</f>
        <v>STANDALONE</v>
      </c>
      <c r="E21" s="24">
        <f>IF('Setup - Lists'!B21="","",IF('Setup - Lists'!D21="","",'Setup - Lists'!D21))</f>
        <v>10000</v>
      </c>
      <c r="F21" s="24">
        <f>IF(OR(A21="",B21=""),"",IF(D21="CHILD",SUMIFS(Transactions!$G$5:$G$204,Transactions!$C$5:$C$204,A21,Transactions!$D$5:$D$204,'Setup - Lists'!B21),SUMIFS(Transactions!$G$5:$G$204,Transactions!$C$5:$C$204,A21,Transactions!$E$5:$E$204,'Setup - Lists'!B21)))</f>
        <v>0</v>
      </c>
      <c r="G21" s="24">
        <f>IF(OR(A21="",B21="",D21="CHILD",NOT(ISNUMBER('Setup - Lists'!D21))),"",E21-F21)</f>
        <v>10000</v>
      </c>
      <c r="H21" s="27">
        <f>IF(OR(A21="",B21="",D21="CHILD",'Setup - Lists'!D21=0),"",SUMIFS(Transactions!$G$5:$G$204,Transactions!$C$5:$C$204,A21,Transactions!$E$5:$E$204,'Setup - Lists'!B21)/'Setup - Lists'!D21)</f>
        <v>0</v>
      </c>
      <c r="I21" s="4" t="str">
        <f t="shared" si="0"/>
        <v>ON TRACK</v>
      </c>
      <c r="J21" s="17" t="str">
        <f>IF('Setup - Lists'!B21="","",IF('Setup - Lists'!E21="","",'Setup - Lists'!E21))</f>
        <v/>
      </c>
    </row>
    <row r="22" spans="1:10" ht="15">
      <c r="A22" s="4" t="str">
        <f>IF('Setup - Lists'!A22="","",'Setup - Lists'!A22)</f>
        <v/>
      </c>
      <c r="B22" s="4" t="str">
        <f>IF('Setup - Lists'!B22="","",IF('Setup - Lists'!C22&lt;&gt;"","↳ "&amp;'Setup - Lists'!B22,'Setup - Lists'!B22))</f>
        <v/>
      </c>
      <c r="C22" s="4" t="str">
        <f>IF('Setup - Lists'!B22="","",IF('Setup - Lists'!C22="","",'Setup - Lists'!C22))</f>
        <v/>
      </c>
      <c r="D22" s="4" t="str">
        <f>IF('Setup - Lists'!B22="","",'Setup - Lists'!F22)</f>
        <v/>
      </c>
      <c r="E22" s="24" t="str">
        <f>IF('Setup - Lists'!B22="","",IF('Setup - Lists'!D22="","",'Setup - Lists'!D22))</f>
        <v/>
      </c>
      <c r="F22" s="24" t="str">
        <f>IF(OR(A22="",B22=""),"",IF(D22="CHILD",SUMIFS(Transactions!$G$5:$G$204,Transactions!$C$5:$C$204,A22,Transactions!$D$5:$D$204,'Setup - Lists'!B22),SUMIFS(Transactions!$G$5:$G$204,Transactions!$C$5:$C$204,A22,Transactions!$E$5:$E$204,'Setup - Lists'!B22)))</f>
        <v/>
      </c>
      <c r="G22" s="24" t="str">
        <f>IF(OR(A22="",B22="",D22="CHILD",NOT(ISNUMBER('Setup - Lists'!D22))),"",E22-F22)</f>
        <v/>
      </c>
      <c r="H22" s="27" t="str">
        <f>IF(OR(A22="",B22="",D22="CHILD",'Setup - Lists'!D22=0),"",SUMIFS(Transactions!$G$5:$G$204,Transactions!$C$5:$C$204,A22,Transactions!$E$5:$E$204,'Setup - Lists'!B22)/'Setup - Lists'!D22)</f>
        <v/>
      </c>
      <c r="I22" s="4" t="str">
        <f t="shared" si="0"/>
        <v/>
      </c>
      <c r="J22" s="17" t="str">
        <f>IF('Setup - Lists'!B22="","",IF('Setup - Lists'!E22="","",'Setup - Lists'!E22))</f>
        <v/>
      </c>
    </row>
    <row r="23" spans="1:10" ht="15">
      <c r="A23" s="4" t="str">
        <f>IF('Setup - Lists'!A23="","",'Setup - Lists'!A23)</f>
        <v/>
      </c>
      <c r="B23" s="4" t="str">
        <f>IF('Setup - Lists'!B23="","",IF('Setup - Lists'!C23&lt;&gt;"","↳ "&amp;'Setup - Lists'!B23,'Setup - Lists'!B23))</f>
        <v/>
      </c>
      <c r="C23" s="4" t="str">
        <f>IF('Setup - Lists'!B23="","",IF('Setup - Lists'!C23="","",'Setup - Lists'!C23))</f>
        <v/>
      </c>
      <c r="D23" s="4" t="str">
        <f>IF('Setup - Lists'!B23="","",'Setup - Lists'!F23)</f>
        <v/>
      </c>
      <c r="E23" s="24" t="str">
        <f>IF('Setup - Lists'!B23="","",IF('Setup - Lists'!D23="","",'Setup - Lists'!D23))</f>
        <v/>
      </c>
      <c r="F23" s="24" t="str">
        <f>IF(OR(A23="",B23=""),"",IF(D23="CHILD",SUMIFS(Transactions!$G$5:$G$204,Transactions!$C$5:$C$204,A23,Transactions!$D$5:$D$204,'Setup - Lists'!B23),SUMIFS(Transactions!$G$5:$G$204,Transactions!$C$5:$C$204,A23,Transactions!$E$5:$E$204,'Setup - Lists'!B23)))</f>
        <v/>
      </c>
      <c r="G23" s="24" t="str">
        <f>IF(OR(A23="",B23="",D23="CHILD",NOT(ISNUMBER('Setup - Lists'!D23))),"",E23-F23)</f>
        <v/>
      </c>
      <c r="H23" s="27" t="str">
        <f>IF(OR(A23="",B23="",D23="CHILD",'Setup - Lists'!D23=0),"",SUMIFS(Transactions!$G$5:$G$204,Transactions!$C$5:$C$204,A23,Transactions!$E$5:$E$204,'Setup - Lists'!B23)/'Setup - Lists'!D23)</f>
        <v/>
      </c>
      <c r="I23" s="4" t="str">
        <f t="shared" si="0"/>
        <v/>
      </c>
      <c r="J23" s="17" t="str">
        <f>IF('Setup - Lists'!B23="","",IF('Setup - Lists'!E23="","",'Setup - Lists'!E23))</f>
        <v/>
      </c>
    </row>
    <row r="24" spans="1:10" ht="15">
      <c r="A24" s="4" t="str">
        <f>IF('Setup - Lists'!A24="","",'Setup - Lists'!A24)</f>
        <v/>
      </c>
      <c r="B24" s="4" t="str">
        <f>IF('Setup - Lists'!B24="","",IF('Setup - Lists'!C24&lt;&gt;"","↳ "&amp;'Setup - Lists'!B24,'Setup - Lists'!B24))</f>
        <v/>
      </c>
      <c r="C24" s="4" t="str">
        <f>IF('Setup - Lists'!B24="","",IF('Setup - Lists'!C24="","",'Setup - Lists'!C24))</f>
        <v/>
      </c>
      <c r="D24" s="4" t="str">
        <f>IF('Setup - Lists'!B24="","",'Setup - Lists'!F24)</f>
        <v/>
      </c>
      <c r="E24" s="24" t="str">
        <f>IF('Setup - Lists'!B24="","",IF('Setup - Lists'!D24="","",'Setup - Lists'!D24))</f>
        <v/>
      </c>
      <c r="F24" s="24" t="str">
        <f>IF(OR(A24="",B24=""),"",IF(D24="CHILD",SUMIFS(Transactions!$G$5:$G$204,Transactions!$C$5:$C$204,A24,Transactions!$D$5:$D$204,'Setup - Lists'!B24),SUMIFS(Transactions!$G$5:$G$204,Transactions!$C$5:$C$204,A24,Transactions!$E$5:$E$204,'Setup - Lists'!B24)))</f>
        <v/>
      </c>
      <c r="G24" s="24" t="str">
        <f>IF(OR(A24="",B24="",D24="CHILD",NOT(ISNUMBER('Setup - Lists'!D24))),"",E24-F24)</f>
        <v/>
      </c>
      <c r="H24" s="27" t="str">
        <f>IF(OR(A24="",B24="",D24="CHILD",'Setup - Lists'!D24=0),"",SUMIFS(Transactions!$G$5:$G$204,Transactions!$C$5:$C$204,A24,Transactions!$E$5:$E$204,'Setup - Lists'!B24)/'Setup - Lists'!D24)</f>
        <v/>
      </c>
      <c r="I24" s="4" t="str">
        <f t="shared" si="0"/>
        <v/>
      </c>
      <c r="J24" s="17" t="str">
        <f>IF('Setup - Lists'!B24="","",IF('Setup - Lists'!E24="","",'Setup - Lists'!E24))</f>
        <v/>
      </c>
    </row>
    <row r="25" spans="1:10" ht="15">
      <c r="A25" s="4" t="str">
        <f>IF('Setup - Lists'!A25="","",'Setup - Lists'!A25)</f>
        <v/>
      </c>
      <c r="B25" s="4" t="str">
        <f>IF('Setup - Lists'!B25="","",IF('Setup - Lists'!C25&lt;&gt;"","↳ "&amp;'Setup - Lists'!B25,'Setup - Lists'!B25))</f>
        <v/>
      </c>
      <c r="C25" s="4" t="str">
        <f>IF('Setup - Lists'!B25="","",IF('Setup - Lists'!C25="","",'Setup - Lists'!C25))</f>
        <v/>
      </c>
      <c r="D25" s="4" t="str">
        <f>IF('Setup - Lists'!B25="","",'Setup - Lists'!F25)</f>
        <v/>
      </c>
      <c r="E25" s="24" t="str">
        <f>IF('Setup - Lists'!B25="","",IF('Setup - Lists'!D25="","",'Setup - Lists'!D25))</f>
        <v/>
      </c>
      <c r="F25" s="24" t="str">
        <f>IF(OR(A25="",B25=""),"",IF(D25="CHILD",SUMIFS(Transactions!$G$5:$G$204,Transactions!$C$5:$C$204,A25,Transactions!$D$5:$D$204,'Setup - Lists'!B25),SUMIFS(Transactions!$G$5:$G$204,Transactions!$C$5:$C$204,A25,Transactions!$E$5:$E$204,'Setup - Lists'!B25)))</f>
        <v/>
      </c>
      <c r="G25" s="24" t="str">
        <f>IF(OR(A25="",B25="",D25="CHILD",NOT(ISNUMBER('Setup - Lists'!D25))),"",E25-F25)</f>
        <v/>
      </c>
      <c r="H25" s="27" t="str">
        <f>IF(OR(A25="",B25="",D25="CHILD",'Setup - Lists'!D25=0),"",SUMIFS(Transactions!$G$5:$G$204,Transactions!$C$5:$C$204,A25,Transactions!$E$5:$E$204,'Setup - Lists'!B25)/'Setup - Lists'!D25)</f>
        <v/>
      </c>
      <c r="I25" s="4" t="str">
        <f t="shared" si="0"/>
        <v/>
      </c>
      <c r="J25" s="17" t="str">
        <f>IF('Setup - Lists'!B25="","",IF('Setup - Lists'!E25="","",'Setup - Lists'!E25))</f>
        <v/>
      </c>
    </row>
    <row r="26" spans="1:10" ht="15">
      <c r="A26" s="4" t="str">
        <f>IF('Setup - Lists'!A26="","",'Setup - Lists'!A26)</f>
        <v/>
      </c>
      <c r="B26" s="4" t="str">
        <f>IF('Setup - Lists'!B26="","",IF('Setup - Lists'!C26&lt;&gt;"","↳ "&amp;'Setup - Lists'!B26,'Setup - Lists'!B26))</f>
        <v/>
      </c>
      <c r="C26" s="4" t="str">
        <f>IF('Setup - Lists'!B26="","",IF('Setup - Lists'!C26="","",'Setup - Lists'!C26))</f>
        <v/>
      </c>
      <c r="D26" s="4" t="str">
        <f>IF('Setup - Lists'!B26="","",'Setup - Lists'!F26)</f>
        <v/>
      </c>
      <c r="E26" s="24" t="str">
        <f>IF('Setup - Lists'!B26="","",IF('Setup - Lists'!D26="","",'Setup - Lists'!D26))</f>
        <v/>
      </c>
      <c r="F26" s="24" t="str">
        <f>IF(OR(A26="",B26=""),"",IF(D26="CHILD",SUMIFS(Transactions!$G$5:$G$204,Transactions!$C$5:$C$204,A26,Transactions!$D$5:$D$204,'Setup - Lists'!B26),SUMIFS(Transactions!$G$5:$G$204,Transactions!$C$5:$C$204,A26,Transactions!$E$5:$E$204,'Setup - Lists'!B26)))</f>
        <v/>
      </c>
      <c r="G26" s="24" t="str">
        <f>IF(OR(A26="",B26="",D26="CHILD",NOT(ISNUMBER('Setup - Lists'!D26))),"",E26-F26)</f>
        <v/>
      </c>
      <c r="H26" s="27" t="str">
        <f>IF(OR(A26="",B26="",D26="CHILD",'Setup - Lists'!D26=0),"",SUMIFS(Transactions!$G$5:$G$204,Transactions!$C$5:$C$204,A26,Transactions!$E$5:$E$204,'Setup - Lists'!B26)/'Setup - Lists'!D26)</f>
        <v/>
      </c>
      <c r="I26" s="4" t="str">
        <f t="shared" si="0"/>
        <v/>
      </c>
      <c r="J26" s="17" t="str">
        <f>IF('Setup - Lists'!B26="","",IF('Setup - Lists'!E26="","",'Setup - Lists'!E26))</f>
        <v/>
      </c>
    </row>
    <row r="27" spans="1:10" ht="15">
      <c r="A27" s="4" t="str">
        <f>IF('Setup - Lists'!A27="","",'Setup - Lists'!A27)</f>
        <v/>
      </c>
      <c r="B27" s="4" t="str">
        <f>IF('Setup - Lists'!B27="","",IF('Setup - Lists'!C27&lt;&gt;"","↳ "&amp;'Setup - Lists'!B27,'Setup - Lists'!B27))</f>
        <v/>
      </c>
      <c r="C27" s="4" t="str">
        <f>IF('Setup - Lists'!B27="","",IF('Setup - Lists'!C27="","",'Setup - Lists'!C27))</f>
        <v/>
      </c>
      <c r="D27" s="4" t="str">
        <f>IF('Setup - Lists'!B27="","",'Setup - Lists'!F27)</f>
        <v/>
      </c>
      <c r="E27" s="24" t="str">
        <f>IF('Setup - Lists'!B27="","",IF('Setup - Lists'!D27="","",'Setup - Lists'!D27))</f>
        <v/>
      </c>
      <c r="F27" s="24" t="str">
        <f>IF(OR(A27="",B27=""),"",IF(D27="CHILD",SUMIFS(Transactions!$G$5:$G$204,Transactions!$C$5:$C$204,A27,Transactions!$D$5:$D$204,'Setup - Lists'!B27),SUMIFS(Transactions!$G$5:$G$204,Transactions!$C$5:$C$204,A27,Transactions!$E$5:$E$204,'Setup - Lists'!B27)))</f>
        <v/>
      </c>
      <c r="G27" s="24" t="str">
        <f>IF(OR(A27="",B27="",D27="CHILD",NOT(ISNUMBER('Setup - Lists'!D27))),"",E27-F27)</f>
        <v/>
      </c>
      <c r="H27" s="27" t="str">
        <f>IF(OR(A27="",B27="",D27="CHILD",'Setup - Lists'!D27=0),"",SUMIFS(Transactions!$G$5:$G$204,Transactions!$C$5:$C$204,A27,Transactions!$E$5:$E$204,'Setup - Lists'!B27)/'Setup - Lists'!D27)</f>
        <v/>
      </c>
      <c r="I27" s="4" t="str">
        <f t="shared" si="0"/>
        <v/>
      </c>
      <c r="J27" s="17" t="str">
        <f>IF('Setup - Lists'!B27="","",IF('Setup - Lists'!E27="","",'Setup - Lists'!E27))</f>
        <v/>
      </c>
    </row>
    <row r="28" spans="1:10" ht="15">
      <c r="A28" s="4" t="str">
        <f>IF('Setup - Lists'!A28="","",'Setup - Lists'!A28)</f>
        <v/>
      </c>
      <c r="B28" s="4" t="str">
        <f>IF('Setup - Lists'!B28="","",IF('Setup - Lists'!C28&lt;&gt;"","↳ "&amp;'Setup - Lists'!B28,'Setup - Lists'!B28))</f>
        <v/>
      </c>
      <c r="C28" s="4" t="str">
        <f>IF('Setup - Lists'!B28="","",IF('Setup - Lists'!C28="","",'Setup - Lists'!C28))</f>
        <v/>
      </c>
      <c r="D28" s="4" t="str">
        <f>IF('Setup - Lists'!B28="","",'Setup - Lists'!F28)</f>
        <v/>
      </c>
      <c r="E28" s="24" t="str">
        <f>IF('Setup - Lists'!B28="","",IF('Setup - Lists'!D28="","",'Setup - Lists'!D28))</f>
        <v/>
      </c>
      <c r="F28" s="24" t="str">
        <f>IF(OR(A28="",B28=""),"",IF(D28="CHILD",SUMIFS(Transactions!$G$5:$G$204,Transactions!$C$5:$C$204,A28,Transactions!$D$5:$D$204,'Setup - Lists'!B28),SUMIFS(Transactions!$G$5:$G$204,Transactions!$C$5:$C$204,A28,Transactions!$E$5:$E$204,'Setup - Lists'!B28)))</f>
        <v/>
      </c>
      <c r="G28" s="24" t="str">
        <f>IF(OR(A28="",B28="",D28="CHILD",NOT(ISNUMBER('Setup - Lists'!D28))),"",E28-F28)</f>
        <v/>
      </c>
      <c r="H28" s="27" t="str">
        <f>IF(OR(A28="",B28="",D28="CHILD",'Setup - Lists'!D28=0),"",SUMIFS(Transactions!$G$5:$G$204,Transactions!$C$5:$C$204,A28,Transactions!$E$5:$E$204,'Setup - Lists'!B28)/'Setup - Lists'!D28)</f>
        <v/>
      </c>
      <c r="I28" s="4" t="str">
        <f t="shared" si="0"/>
        <v/>
      </c>
      <c r="J28" s="17" t="str">
        <f>IF('Setup - Lists'!B28="","",IF('Setup - Lists'!E28="","",'Setup - Lists'!E28))</f>
        <v/>
      </c>
    </row>
    <row r="29" spans="1:10" ht="15">
      <c r="A29" s="4" t="str">
        <f>IF('Setup - Lists'!A29="","",'Setup - Lists'!A29)</f>
        <v/>
      </c>
      <c r="B29" s="4" t="str">
        <f>IF('Setup - Lists'!B29="","",IF('Setup - Lists'!C29&lt;&gt;"","↳ "&amp;'Setup - Lists'!B29,'Setup - Lists'!B29))</f>
        <v/>
      </c>
      <c r="C29" s="4" t="str">
        <f>IF('Setup - Lists'!B29="","",IF('Setup - Lists'!C29="","",'Setup - Lists'!C29))</f>
        <v/>
      </c>
      <c r="D29" s="4" t="str">
        <f>IF('Setup - Lists'!B29="","",'Setup - Lists'!F29)</f>
        <v/>
      </c>
      <c r="E29" s="24" t="str">
        <f>IF('Setup - Lists'!B29="","",IF('Setup - Lists'!D29="","",'Setup - Lists'!D29))</f>
        <v/>
      </c>
      <c r="F29" s="24" t="str">
        <f>IF(OR(A29="",B29=""),"",IF(D29="CHILD",SUMIFS(Transactions!$G$5:$G$204,Transactions!$C$5:$C$204,A29,Transactions!$D$5:$D$204,'Setup - Lists'!B29),SUMIFS(Transactions!$G$5:$G$204,Transactions!$C$5:$C$204,A29,Transactions!$E$5:$E$204,'Setup - Lists'!B29)))</f>
        <v/>
      </c>
      <c r="G29" s="24" t="str">
        <f>IF(OR(A29="",B29="",D29="CHILD",NOT(ISNUMBER('Setup - Lists'!D29))),"",E29-F29)</f>
        <v/>
      </c>
      <c r="H29" s="27" t="str">
        <f>IF(OR(A29="",B29="",D29="CHILD",'Setup - Lists'!D29=0),"",SUMIFS(Transactions!$G$5:$G$204,Transactions!$C$5:$C$204,A29,Transactions!$E$5:$E$204,'Setup - Lists'!B29)/'Setup - Lists'!D29)</f>
        <v/>
      </c>
      <c r="I29" s="4" t="str">
        <f t="shared" si="0"/>
        <v/>
      </c>
      <c r="J29" s="17" t="str">
        <f>IF('Setup - Lists'!B29="","",IF('Setup - Lists'!E29="","",'Setup - Lists'!E29))</f>
        <v/>
      </c>
    </row>
    <row r="30" spans="1:10" ht="15">
      <c r="A30" s="4" t="str">
        <f>IF('Setup - Lists'!A30="","",'Setup - Lists'!A30)</f>
        <v/>
      </c>
      <c r="B30" s="4" t="str">
        <f>IF('Setup - Lists'!B30="","",IF('Setup - Lists'!C30&lt;&gt;"","↳ "&amp;'Setup - Lists'!B30,'Setup - Lists'!B30))</f>
        <v/>
      </c>
      <c r="C30" s="4" t="str">
        <f>IF('Setup - Lists'!B30="","",IF('Setup - Lists'!C30="","",'Setup - Lists'!C30))</f>
        <v/>
      </c>
      <c r="D30" s="4" t="str">
        <f>IF('Setup - Lists'!B30="","",'Setup - Lists'!F30)</f>
        <v/>
      </c>
      <c r="E30" s="24" t="str">
        <f>IF('Setup - Lists'!B30="","",IF('Setup - Lists'!D30="","",'Setup - Lists'!D30))</f>
        <v/>
      </c>
      <c r="F30" s="24" t="str">
        <f>IF(OR(A30="",B30=""),"",IF(D30="CHILD",SUMIFS(Transactions!$G$5:$G$204,Transactions!$C$5:$C$204,A30,Transactions!$D$5:$D$204,'Setup - Lists'!B30),SUMIFS(Transactions!$G$5:$G$204,Transactions!$C$5:$C$204,A30,Transactions!$E$5:$E$204,'Setup - Lists'!B30)))</f>
        <v/>
      </c>
      <c r="G30" s="24" t="str">
        <f>IF(OR(A30="",B30="",D30="CHILD",NOT(ISNUMBER('Setup - Lists'!D30))),"",E30-F30)</f>
        <v/>
      </c>
      <c r="H30" s="27" t="str">
        <f>IF(OR(A30="",B30="",D30="CHILD",'Setup - Lists'!D30=0),"",SUMIFS(Transactions!$G$5:$G$204,Transactions!$C$5:$C$204,A30,Transactions!$E$5:$E$204,'Setup - Lists'!B30)/'Setup - Lists'!D30)</f>
        <v/>
      </c>
      <c r="I30" s="4" t="str">
        <f t="shared" si="0"/>
        <v/>
      </c>
      <c r="J30" s="17" t="str">
        <f>IF('Setup - Lists'!B30="","",IF('Setup - Lists'!E30="","",'Setup - Lists'!E30))</f>
        <v/>
      </c>
    </row>
    <row r="31" spans="1:10" ht="15">
      <c r="A31" s="4" t="str">
        <f>IF('Setup - Lists'!A31="","",'Setup - Lists'!A31)</f>
        <v/>
      </c>
      <c r="B31" s="4" t="str">
        <f>IF('Setup - Lists'!B31="","",IF('Setup - Lists'!C31&lt;&gt;"","↳ "&amp;'Setup - Lists'!B31,'Setup - Lists'!B31))</f>
        <v/>
      </c>
      <c r="C31" s="4" t="str">
        <f>IF('Setup - Lists'!B31="","",IF('Setup - Lists'!C31="","",'Setup - Lists'!C31))</f>
        <v/>
      </c>
      <c r="D31" s="4" t="str">
        <f>IF('Setup - Lists'!B31="","",'Setup - Lists'!F31)</f>
        <v/>
      </c>
      <c r="E31" s="24" t="str">
        <f>IF('Setup - Lists'!B31="","",IF('Setup - Lists'!D31="","",'Setup - Lists'!D31))</f>
        <v/>
      </c>
      <c r="F31" s="24" t="str">
        <f>IF(OR(A31="",B31=""),"",IF(D31="CHILD",SUMIFS(Transactions!$G$5:$G$204,Transactions!$C$5:$C$204,A31,Transactions!$D$5:$D$204,'Setup - Lists'!B31),SUMIFS(Transactions!$G$5:$G$204,Transactions!$C$5:$C$204,A31,Transactions!$E$5:$E$204,'Setup - Lists'!B31)))</f>
        <v/>
      </c>
      <c r="G31" s="24" t="str">
        <f>IF(OR(A31="",B31="",D31="CHILD",NOT(ISNUMBER('Setup - Lists'!D31))),"",E31-F31)</f>
        <v/>
      </c>
      <c r="H31" s="27" t="str">
        <f>IF(OR(A31="",B31="",D31="CHILD",'Setup - Lists'!D31=0),"",SUMIFS(Transactions!$G$5:$G$204,Transactions!$C$5:$C$204,A31,Transactions!$E$5:$E$204,'Setup - Lists'!B31)/'Setup - Lists'!D31)</f>
        <v/>
      </c>
      <c r="I31" s="4" t="str">
        <f t="shared" si="0"/>
        <v/>
      </c>
      <c r="J31" s="17" t="str">
        <f>IF('Setup - Lists'!B31="","",IF('Setup - Lists'!E31="","",'Setup - Lists'!E31))</f>
        <v/>
      </c>
    </row>
    <row r="32" spans="1:10" ht="15">
      <c r="A32" s="4" t="str">
        <f>IF('Setup - Lists'!A32="","",'Setup - Lists'!A32)</f>
        <v/>
      </c>
      <c r="B32" s="4" t="str">
        <f>IF('Setup - Lists'!B32="","",IF('Setup - Lists'!C32&lt;&gt;"","↳ "&amp;'Setup - Lists'!B32,'Setup - Lists'!B32))</f>
        <v/>
      </c>
      <c r="C32" s="4" t="str">
        <f>IF('Setup - Lists'!B32="","",IF('Setup - Lists'!C32="","",'Setup - Lists'!C32))</f>
        <v/>
      </c>
      <c r="D32" s="4" t="str">
        <f>IF('Setup - Lists'!B32="","",'Setup - Lists'!F32)</f>
        <v/>
      </c>
      <c r="E32" s="24" t="str">
        <f>IF('Setup - Lists'!B32="","",IF('Setup - Lists'!D32="","",'Setup - Lists'!D32))</f>
        <v/>
      </c>
      <c r="F32" s="24" t="str">
        <f>IF(OR(A32="",B32=""),"",IF(D32="CHILD",SUMIFS(Transactions!$G$5:$G$204,Transactions!$C$5:$C$204,A32,Transactions!$D$5:$D$204,'Setup - Lists'!B32),SUMIFS(Transactions!$G$5:$G$204,Transactions!$C$5:$C$204,A32,Transactions!$E$5:$E$204,'Setup - Lists'!B32)))</f>
        <v/>
      </c>
      <c r="G32" s="24" t="str">
        <f>IF(OR(A32="",B32="",D32="CHILD",NOT(ISNUMBER('Setup - Lists'!D32))),"",E32-F32)</f>
        <v/>
      </c>
      <c r="H32" s="27" t="str">
        <f>IF(OR(A32="",B32="",D32="CHILD",'Setup - Lists'!D32=0),"",SUMIFS(Transactions!$G$5:$G$204,Transactions!$C$5:$C$204,A32,Transactions!$E$5:$E$204,'Setup - Lists'!B32)/'Setup - Lists'!D32)</f>
        <v/>
      </c>
      <c r="I32" s="4" t="str">
        <f t="shared" ref="I32:I63" si="1">IF(OR(A32="",B32=""),"",IF(D32="CHILD","CHILD LINE",IF(E32=0,IF(F32&gt;0,"NO BUDGET","UNFUNDED"),IF(F32&gt;E32,"OVER BUDGET",IF(F32/E32&gt;=0.8,"WATCH","ON TRACK")))))</f>
        <v/>
      </c>
      <c r="J32" s="17" t="str">
        <f>IF('Setup - Lists'!B32="","",IF('Setup - Lists'!E32="","",'Setup - Lists'!E32))</f>
        <v/>
      </c>
    </row>
    <row r="33" spans="1:10" ht="15">
      <c r="A33" s="4" t="str">
        <f>IF('Setup - Lists'!A33="","",'Setup - Lists'!A33)</f>
        <v/>
      </c>
      <c r="B33" s="4" t="str">
        <f>IF('Setup - Lists'!B33="","",IF('Setup - Lists'!C33&lt;&gt;"","↳ "&amp;'Setup - Lists'!B33,'Setup - Lists'!B33))</f>
        <v/>
      </c>
      <c r="C33" s="4" t="str">
        <f>IF('Setup - Lists'!B33="","",IF('Setup - Lists'!C33="","",'Setup - Lists'!C33))</f>
        <v/>
      </c>
      <c r="D33" s="4" t="str">
        <f>IF('Setup - Lists'!B33="","",'Setup - Lists'!F33)</f>
        <v/>
      </c>
      <c r="E33" s="24" t="str">
        <f>IF('Setup - Lists'!B33="","",IF('Setup - Lists'!D33="","",'Setup - Lists'!D33))</f>
        <v/>
      </c>
      <c r="F33" s="24" t="str">
        <f>IF(OR(A33="",B33=""),"",IF(D33="CHILD",SUMIFS(Transactions!$G$5:$G$204,Transactions!$C$5:$C$204,A33,Transactions!$D$5:$D$204,'Setup - Lists'!B33),SUMIFS(Transactions!$G$5:$G$204,Transactions!$C$5:$C$204,A33,Transactions!$E$5:$E$204,'Setup - Lists'!B33)))</f>
        <v/>
      </c>
      <c r="G33" s="24" t="str">
        <f>IF(OR(A33="",B33="",D33="CHILD",NOT(ISNUMBER('Setup - Lists'!D33))),"",E33-F33)</f>
        <v/>
      </c>
      <c r="H33" s="27" t="str">
        <f>IF(OR(A33="",B33="",D33="CHILD",'Setup - Lists'!D33=0),"",SUMIFS(Transactions!$G$5:$G$204,Transactions!$C$5:$C$204,A33,Transactions!$E$5:$E$204,'Setup - Lists'!B33)/'Setup - Lists'!D33)</f>
        <v/>
      </c>
      <c r="I33" s="4" t="str">
        <f t="shared" si="1"/>
        <v/>
      </c>
      <c r="J33" s="17" t="str">
        <f>IF('Setup - Lists'!B33="","",IF('Setup - Lists'!E33="","",'Setup - Lists'!E33))</f>
        <v/>
      </c>
    </row>
    <row r="34" spans="1:10" ht="15">
      <c r="A34" s="4" t="str">
        <f>IF('Setup - Lists'!A34="","",'Setup - Lists'!A34)</f>
        <v/>
      </c>
      <c r="B34" s="4" t="str">
        <f>IF('Setup - Lists'!B34="","",IF('Setup - Lists'!C34&lt;&gt;"","↳ "&amp;'Setup - Lists'!B34,'Setup - Lists'!B34))</f>
        <v/>
      </c>
      <c r="C34" s="4" t="str">
        <f>IF('Setup - Lists'!B34="","",IF('Setup - Lists'!C34="","",'Setup - Lists'!C34))</f>
        <v/>
      </c>
      <c r="D34" s="4" t="str">
        <f>IF('Setup - Lists'!B34="","",'Setup - Lists'!F34)</f>
        <v/>
      </c>
      <c r="E34" s="24" t="str">
        <f>IF('Setup - Lists'!B34="","",IF('Setup - Lists'!D34="","",'Setup - Lists'!D34))</f>
        <v/>
      </c>
      <c r="F34" s="24" t="str">
        <f>IF(OR(A34="",B34=""),"",IF(D34="CHILD",SUMIFS(Transactions!$G$5:$G$204,Transactions!$C$5:$C$204,A34,Transactions!$D$5:$D$204,'Setup - Lists'!B34),SUMIFS(Transactions!$G$5:$G$204,Transactions!$C$5:$C$204,A34,Transactions!$E$5:$E$204,'Setup - Lists'!B34)))</f>
        <v/>
      </c>
      <c r="G34" s="24" t="str">
        <f>IF(OR(A34="",B34="",D34="CHILD",NOT(ISNUMBER('Setup - Lists'!D34))),"",E34-F34)</f>
        <v/>
      </c>
      <c r="H34" s="27" t="str">
        <f>IF(OR(A34="",B34="",D34="CHILD",'Setup - Lists'!D34=0),"",SUMIFS(Transactions!$G$5:$G$204,Transactions!$C$5:$C$204,A34,Transactions!$E$5:$E$204,'Setup - Lists'!B34)/'Setup - Lists'!D34)</f>
        <v/>
      </c>
      <c r="I34" s="4" t="str">
        <f t="shared" si="1"/>
        <v/>
      </c>
      <c r="J34" s="17" t="str">
        <f>IF('Setup - Lists'!B34="","",IF('Setup - Lists'!E34="","",'Setup - Lists'!E34))</f>
        <v/>
      </c>
    </row>
    <row r="35" spans="1:10" ht="15">
      <c r="A35" s="4" t="str">
        <f>IF('Setup - Lists'!A35="","",'Setup - Lists'!A35)</f>
        <v/>
      </c>
      <c r="B35" s="4" t="str">
        <f>IF('Setup - Lists'!B35="","",IF('Setup - Lists'!C35&lt;&gt;"","↳ "&amp;'Setup - Lists'!B35,'Setup - Lists'!B35))</f>
        <v/>
      </c>
      <c r="C35" s="4" t="str">
        <f>IF('Setup - Lists'!B35="","",IF('Setup - Lists'!C35="","",'Setup - Lists'!C35))</f>
        <v/>
      </c>
      <c r="D35" s="4" t="str">
        <f>IF('Setup - Lists'!B35="","",'Setup - Lists'!F35)</f>
        <v/>
      </c>
      <c r="E35" s="24" t="str">
        <f>IF('Setup - Lists'!B35="","",IF('Setup - Lists'!D35="","",'Setup - Lists'!D35))</f>
        <v/>
      </c>
      <c r="F35" s="24" t="str">
        <f>IF(OR(A35="",B35=""),"",IF(D35="CHILD",SUMIFS(Transactions!$G$5:$G$204,Transactions!$C$5:$C$204,A35,Transactions!$D$5:$D$204,'Setup - Lists'!B35),SUMIFS(Transactions!$G$5:$G$204,Transactions!$C$5:$C$204,A35,Transactions!$E$5:$E$204,'Setup - Lists'!B35)))</f>
        <v/>
      </c>
      <c r="G35" s="24" t="str">
        <f>IF(OR(A35="",B35="",D35="CHILD",NOT(ISNUMBER('Setup - Lists'!D35))),"",E35-F35)</f>
        <v/>
      </c>
      <c r="H35" s="27" t="str">
        <f>IF(OR(A35="",B35="",D35="CHILD",'Setup - Lists'!D35=0),"",SUMIFS(Transactions!$G$5:$G$204,Transactions!$C$5:$C$204,A35,Transactions!$E$5:$E$204,'Setup - Lists'!B35)/'Setup - Lists'!D35)</f>
        <v/>
      </c>
      <c r="I35" s="4" t="str">
        <f t="shared" si="1"/>
        <v/>
      </c>
      <c r="J35" s="17" t="str">
        <f>IF('Setup - Lists'!B35="","",IF('Setup - Lists'!E35="","",'Setup - Lists'!E35))</f>
        <v/>
      </c>
    </row>
    <row r="36" spans="1:10" ht="15">
      <c r="A36" s="4" t="str">
        <f>IF('Setup - Lists'!A36="","",'Setup - Lists'!A36)</f>
        <v/>
      </c>
      <c r="B36" s="4" t="str">
        <f>IF('Setup - Lists'!B36="","",IF('Setup - Lists'!C36&lt;&gt;"","↳ "&amp;'Setup - Lists'!B36,'Setup - Lists'!B36))</f>
        <v/>
      </c>
      <c r="C36" s="4" t="str">
        <f>IF('Setup - Lists'!B36="","",IF('Setup - Lists'!C36="","",'Setup - Lists'!C36))</f>
        <v/>
      </c>
      <c r="D36" s="4" t="str">
        <f>IF('Setup - Lists'!B36="","",'Setup - Lists'!F36)</f>
        <v/>
      </c>
      <c r="E36" s="24" t="str">
        <f>IF('Setup - Lists'!B36="","",IF('Setup - Lists'!D36="","",'Setup - Lists'!D36))</f>
        <v/>
      </c>
      <c r="F36" s="24" t="str">
        <f>IF(OR(A36="",B36=""),"",IF(D36="CHILD",SUMIFS(Transactions!$G$5:$G$204,Transactions!$C$5:$C$204,A36,Transactions!$D$5:$D$204,'Setup - Lists'!B36),SUMIFS(Transactions!$G$5:$G$204,Transactions!$C$5:$C$204,A36,Transactions!$E$5:$E$204,'Setup - Lists'!B36)))</f>
        <v/>
      </c>
      <c r="G36" s="24" t="str">
        <f>IF(OR(A36="",B36="",D36="CHILD",NOT(ISNUMBER('Setup - Lists'!D36))),"",E36-F36)</f>
        <v/>
      </c>
      <c r="H36" s="27" t="str">
        <f>IF(OR(A36="",B36="",D36="CHILD",'Setup - Lists'!D36=0),"",SUMIFS(Transactions!$G$5:$G$204,Transactions!$C$5:$C$204,A36,Transactions!$E$5:$E$204,'Setup - Lists'!B36)/'Setup - Lists'!D36)</f>
        <v/>
      </c>
      <c r="I36" s="4" t="str">
        <f t="shared" si="1"/>
        <v/>
      </c>
      <c r="J36" s="17" t="str">
        <f>IF('Setup - Lists'!B36="","",IF('Setup - Lists'!E36="","",'Setup - Lists'!E36))</f>
        <v/>
      </c>
    </row>
    <row r="37" spans="1:10" ht="15">
      <c r="A37" s="4" t="str">
        <f>IF('Setup - Lists'!A37="","",'Setup - Lists'!A37)</f>
        <v/>
      </c>
      <c r="B37" s="4" t="str">
        <f>IF('Setup - Lists'!B37="","",IF('Setup - Lists'!C37&lt;&gt;"","↳ "&amp;'Setup - Lists'!B37,'Setup - Lists'!B37))</f>
        <v/>
      </c>
      <c r="C37" s="4" t="str">
        <f>IF('Setup - Lists'!B37="","",IF('Setup - Lists'!C37="","",'Setup - Lists'!C37))</f>
        <v/>
      </c>
      <c r="D37" s="4" t="str">
        <f>IF('Setup - Lists'!B37="","",'Setup - Lists'!F37)</f>
        <v/>
      </c>
      <c r="E37" s="24" t="str">
        <f>IF('Setup - Lists'!B37="","",IF('Setup - Lists'!D37="","",'Setup - Lists'!D37))</f>
        <v/>
      </c>
      <c r="F37" s="24" t="str">
        <f>IF(OR(A37="",B37=""),"",IF(D37="CHILD",SUMIFS(Transactions!$G$5:$G$204,Transactions!$C$5:$C$204,A37,Transactions!$D$5:$D$204,'Setup - Lists'!B37),SUMIFS(Transactions!$G$5:$G$204,Transactions!$C$5:$C$204,A37,Transactions!$E$5:$E$204,'Setup - Lists'!B37)))</f>
        <v/>
      </c>
      <c r="G37" s="24" t="str">
        <f>IF(OR(A37="",B37="",D37="CHILD",NOT(ISNUMBER('Setup - Lists'!D37))),"",E37-F37)</f>
        <v/>
      </c>
      <c r="H37" s="27" t="str">
        <f>IF(OR(A37="",B37="",D37="CHILD",'Setup - Lists'!D37=0),"",SUMIFS(Transactions!$G$5:$G$204,Transactions!$C$5:$C$204,A37,Transactions!$E$5:$E$204,'Setup - Lists'!B37)/'Setup - Lists'!D37)</f>
        <v/>
      </c>
      <c r="I37" s="4" t="str">
        <f t="shared" si="1"/>
        <v/>
      </c>
      <c r="J37" s="17" t="str">
        <f>IF('Setup - Lists'!B37="","",IF('Setup - Lists'!E37="","",'Setup - Lists'!E37))</f>
        <v/>
      </c>
    </row>
    <row r="38" spans="1:10" ht="15">
      <c r="A38" s="4" t="str">
        <f>IF('Setup - Lists'!A38="","",'Setup - Lists'!A38)</f>
        <v/>
      </c>
      <c r="B38" s="4" t="str">
        <f>IF('Setup - Lists'!B38="","",IF('Setup - Lists'!C38&lt;&gt;"","↳ "&amp;'Setup - Lists'!B38,'Setup - Lists'!B38))</f>
        <v/>
      </c>
      <c r="C38" s="4" t="str">
        <f>IF('Setup - Lists'!B38="","",IF('Setup - Lists'!C38="","",'Setup - Lists'!C38))</f>
        <v/>
      </c>
      <c r="D38" s="4" t="str">
        <f>IF('Setup - Lists'!B38="","",'Setup - Lists'!F38)</f>
        <v/>
      </c>
      <c r="E38" s="24" t="str">
        <f>IF('Setup - Lists'!B38="","",IF('Setup - Lists'!D38="","",'Setup - Lists'!D38))</f>
        <v/>
      </c>
      <c r="F38" s="24" t="str">
        <f>IF(OR(A38="",B38=""),"",IF(D38="CHILD",SUMIFS(Transactions!$G$5:$G$204,Transactions!$C$5:$C$204,A38,Transactions!$D$5:$D$204,'Setup - Lists'!B38),SUMIFS(Transactions!$G$5:$G$204,Transactions!$C$5:$C$204,A38,Transactions!$E$5:$E$204,'Setup - Lists'!B38)))</f>
        <v/>
      </c>
      <c r="G38" s="24" t="str">
        <f>IF(OR(A38="",B38="",D38="CHILD",NOT(ISNUMBER('Setup - Lists'!D38))),"",E38-F38)</f>
        <v/>
      </c>
      <c r="H38" s="27" t="str">
        <f>IF(OR(A38="",B38="",D38="CHILD",'Setup - Lists'!D38=0),"",SUMIFS(Transactions!$G$5:$G$204,Transactions!$C$5:$C$204,A38,Transactions!$E$5:$E$204,'Setup - Lists'!B38)/'Setup - Lists'!D38)</f>
        <v/>
      </c>
      <c r="I38" s="4" t="str">
        <f t="shared" si="1"/>
        <v/>
      </c>
      <c r="J38" s="17" t="str">
        <f>IF('Setup - Lists'!B38="","",IF('Setup - Lists'!E38="","",'Setup - Lists'!E38))</f>
        <v/>
      </c>
    </row>
    <row r="39" spans="1:10" ht="15">
      <c r="A39" s="4" t="str">
        <f>IF('Setup - Lists'!A39="","",'Setup - Lists'!A39)</f>
        <v/>
      </c>
      <c r="B39" s="4" t="str">
        <f>IF('Setup - Lists'!B39="","",IF('Setup - Lists'!C39&lt;&gt;"","↳ "&amp;'Setup - Lists'!B39,'Setup - Lists'!B39))</f>
        <v/>
      </c>
      <c r="C39" s="4" t="str">
        <f>IF('Setup - Lists'!B39="","",IF('Setup - Lists'!C39="","",'Setup - Lists'!C39))</f>
        <v/>
      </c>
      <c r="D39" s="4" t="str">
        <f>IF('Setup - Lists'!B39="","",'Setup - Lists'!F39)</f>
        <v/>
      </c>
      <c r="E39" s="24" t="str">
        <f>IF('Setup - Lists'!B39="","",IF('Setup - Lists'!D39="","",'Setup - Lists'!D39))</f>
        <v/>
      </c>
      <c r="F39" s="24" t="str">
        <f>IF(OR(A39="",B39=""),"",IF(D39="CHILD",SUMIFS(Transactions!$G$5:$G$204,Transactions!$C$5:$C$204,A39,Transactions!$D$5:$D$204,'Setup - Lists'!B39),SUMIFS(Transactions!$G$5:$G$204,Transactions!$C$5:$C$204,A39,Transactions!$E$5:$E$204,'Setup - Lists'!B39)))</f>
        <v/>
      </c>
      <c r="G39" s="24" t="str">
        <f>IF(OR(A39="",B39="",D39="CHILD",NOT(ISNUMBER('Setup - Lists'!D39))),"",E39-F39)</f>
        <v/>
      </c>
      <c r="H39" s="27" t="str">
        <f>IF(OR(A39="",B39="",D39="CHILD",'Setup - Lists'!D39=0),"",SUMIFS(Transactions!$G$5:$G$204,Transactions!$C$5:$C$204,A39,Transactions!$E$5:$E$204,'Setup - Lists'!B39)/'Setup - Lists'!D39)</f>
        <v/>
      </c>
      <c r="I39" s="4" t="str">
        <f t="shared" si="1"/>
        <v/>
      </c>
      <c r="J39" s="17" t="str">
        <f>IF('Setup - Lists'!B39="","",IF('Setup - Lists'!E39="","",'Setup - Lists'!E39))</f>
        <v/>
      </c>
    </row>
    <row r="40" spans="1:10" ht="15">
      <c r="A40" s="4" t="str">
        <f>IF('Setup - Lists'!A40="","",'Setup - Lists'!A40)</f>
        <v/>
      </c>
      <c r="B40" s="4" t="str">
        <f>IF('Setup - Lists'!B40="","",IF('Setup - Lists'!C40&lt;&gt;"","↳ "&amp;'Setup - Lists'!B40,'Setup - Lists'!B40))</f>
        <v/>
      </c>
      <c r="C40" s="4" t="str">
        <f>IF('Setup - Lists'!B40="","",IF('Setup - Lists'!C40="","",'Setup - Lists'!C40))</f>
        <v/>
      </c>
      <c r="D40" s="4" t="str">
        <f>IF('Setup - Lists'!B40="","",'Setup - Lists'!F40)</f>
        <v/>
      </c>
      <c r="E40" s="24" t="str">
        <f>IF('Setup - Lists'!B40="","",IF('Setup - Lists'!D40="","",'Setup - Lists'!D40))</f>
        <v/>
      </c>
      <c r="F40" s="24" t="str">
        <f>IF(OR(A40="",B40=""),"",IF(D40="CHILD",SUMIFS(Transactions!$G$5:$G$204,Transactions!$C$5:$C$204,A40,Transactions!$D$5:$D$204,'Setup - Lists'!B40),SUMIFS(Transactions!$G$5:$G$204,Transactions!$C$5:$C$204,A40,Transactions!$E$5:$E$204,'Setup - Lists'!B40)))</f>
        <v/>
      </c>
      <c r="G40" s="24" t="str">
        <f>IF(OR(A40="",B40="",D40="CHILD",NOT(ISNUMBER('Setup - Lists'!D40))),"",E40-F40)</f>
        <v/>
      </c>
      <c r="H40" s="27" t="str">
        <f>IF(OR(A40="",B40="",D40="CHILD",'Setup - Lists'!D40=0),"",SUMIFS(Transactions!$G$5:$G$204,Transactions!$C$5:$C$204,A40,Transactions!$E$5:$E$204,'Setup - Lists'!B40)/'Setup - Lists'!D40)</f>
        <v/>
      </c>
      <c r="I40" s="4" t="str">
        <f t="shared" si="1"/>
        <v/>
      </c>
      <c r="J40" s="17" t="str">
        <f>IF('Setup - Lists'!B40="","",IF('Setup - Lists'!E40="","",'Setup - Lists'!E40))</f>
        <v/>
      </c>
    </row>
    <row r="41" spans="1:10" ht="15">
      <c r="A41" s="4" t="str">
        <f>IF('Setup - Lists'!A41="","",'Setup - Lists'!A41)</f>
        <v/>
      </c>
      <c r="B41" s="4" t="str">
        <f>IF('Setup - Lists'!B41="","",IF('Setup - Lists'!C41&lt;&gt;"","↳ "&amp;'Setup - Lists'!B41,'Setup - Lists'!B41))</f>
        <v/>
      </c>
      <c r="C41" s="4" t="str">
        <f>IF('Setup - Lists'!B41="","",IF('Setup - Lists'!C41="","",'Setup - Lists'!C41))</f>
        <v/>
      </c>
      <c r="D41" s="4" t="str">
        <f>IF('Setup - Lists'!B41="","",'Setup - Lists'!F41)</f>
        <v/>
      </c>
      <c r="E41" s="24" t="str">
        <f>IF('Setup - Lists'!B41="","",IF('Setup - Lists'!D41="","",'Setup - Lists'!D41))</f>
        <v/>
      </c>
      <c r="F41" s="24" t="str">
        <f>IF(OR(A41="",B41=""),"",IF(D41="CHILD",SUMIFS(Transactions!$G$5:$G$204,Transactions!$C$5:$C$204,A41,Transactions!$D$5:$D$204,'Setup - Lists'!B41),SUMIFS(Transactions!$G$5:$G$204,Transactions!$C$5:$C$204,A41,Transactions!$E$5:$E$204,'Setup - Lists'!B41)))</f>
        <v/>
      </c>
      <c r="G41" s="24" t="str">
        <f>IF(OR(A41="",B41="",D41="CHILD",NOT(ISNUMBER('Setup - Lists'!D41))),"",E41-F41)</f>
        <v/>
      </c>
      <c r="H41" s="27" t="str">
        <f>IF(OR(A41="",B41="",D41="CHILD",'Setup - Lists'!D41=0),"",SUMIFS(Transactions!$G$5:$G$204,Transactions!$C$5:$C$204,A41,Transactions!$E$5:$E$204,'Setup - Lists'!B41)/'Setup - Lists'!D41)</f>
        <v/>
      </c>
      <c r="I41" s="4" t="str">
        <f t="shared" si="1"/>
        <v/>
      </c>
      <c r="J41" s="17" t="str">
        <f>IF('Setup - Lists'!B41="","",IF('Setup - Lists'!E41="","",'Setup - Lists'!E41))</f>
        <v/>
      </c>
    </row>
    <row r="42" spans="1:10" ht="15">
      <c r="A42" s="4" t="str">
        <f>IF('Setup - Lists'!A42="","",'Setup - Lists'!A42)</f>
        <v/>
      </c>
      <c r="B42" s="4" t="str">
        <f>IF('Setup - Lists'!B42="","",IF('Setup - Lists'!C42&lt;&gt;"","↳ "&amp;'Setup - Lists'!B42,'Setup - Lists'!B42))</f>
        <v/>
      </c>
      <c r="C42" s="4" t="str">
        <f>IF('Setup - Lists'!B42="","",IF('Setup - Lists'!C42="","",'Setup - Lists'!C42))</f>
        <v/>
      </c>
      <c r="D42" s="4" t="str">
        <f>IF('Setup - Lists'!B42="","",'Setup - Lists'!F42)</f>
        <v/>
      </c>
      <c r="E42" s="24" t="str">
        <f>IF('Setup - Lists'!B42="","",IF('Setup - Lists'!D42="","",'Setup - Lists'!D42))</f>
        <v/>
      </c>
      <c r="F42" s="24" t="str">
        <f>IF(OR(A42="",B42=""),"",IF(D42="CHILD",SUMIFS(Transactions!$G$5:$G$204,Transactions!$C$5:$C$204,A42,Transactions!$D$5:$D$204,'Setup - Lists'!B42),SUMIFS(Transactions!$G$5:$G$204,Transactions!$C$5:$C$204,A42,Transactions!$E$5:$E$204,'Setup - Lists'!B42)))</f>
        <v/>
      </c>
      <c r="G42" s="24" t="str">
        <f>IF(OR(A42="",B42="",D42="CHILD",NOT(ISNUMBER('Setup - Lists'!D42))),"",E42-F42)</f>
        <v/>
      </c>
      <c r="H42" s="27" t="str">
        <f>IF(OR(A42="",B42="",D42="CHILD",'Setup - Lists'!D42=0),"",SUMIFS(Transactions!$G$5:$G$204,Transactions!$C$5:$C$204,A42,Transactions!$E$5:$E$204,'Setup - Lists'!B42)/'Setup - Lists'!D42)</f>
        <v/>
      </c>
      <c r="I42" s="4" t="str">
        <f t="shared" si="1"/>
        <v/>
      </c>
      <c r="J42" s="17" t="str">
        <f>IF('Setup - Lists'!B42="","",IF('Setup - Lists'!E42="","",'Setup - Lists'!E42))</f>
        <v/>
      </c>
    </row>
    <row r="43" spans="1:10" ht="15">
      <c r="A43" s="4" t="str">
        <f>IF('Setup - Lists'!A43="","",'Setup - Lists'!A43)</f>
        <v/>
      </c>
      <c r="B43" s="4" t="str">
        <f>IF('Setup - Lists'!B43="","",IF('Setup - Lists'!C43&lt;&gt;"","↳ "&amp;'Setup - Lists'!B43,'Setup - Lists'!B43))</f>
        <v/>
      </c>
      <c r="C43" s="4" t="str">
        <f>IF('Setup - Lists'!B43="","",IF('Setup - Lists'!C43="","",'Setup - Lists'!C43))</f>
        <v/>
      </c>
      <c r="D43" s="4" t="str">
        <f>IF('Setup - Lists'!B43="","",'Setup - Lists'!F43)</f>
        <v/>
      </c>
      <c r="E43" s="24" t="str">
        <f>IF('Setup - Lists'!B43="","",IF('Setup - Lists'!D43="","",'Setup - Lists'!D43))</f>
        <v/>
      </c>
      <c r="F43" s="24" t="str">
        <f>IF(OR(A43="",B43=""),"",IF(D43="CHILD",SUMIFS(Transactions!$G$5:$G$204,Transactions!$C$5:$C$204,A43,Transactions!$D$5:$D$204,'Setup - Lists'!B43),SUMIFS(Transactions!$G$5:$G$204,Transactions!$C$5:$C$204,A43,Transactions!$E$5:$E$204,'Setup - Lists'!B43)))</f>
        <v/>
      </c>
      <c r="G43" s="24" t="str">
        <f>IF(OR(A43="",B43="",D43="CHILD",NOT(ISNUMBER('Setup - Lists'!D43))),"",E43-F43)</f>
        <v/>
      </c>
      <c r="H43" s="27" t="str">
        <f>IF(OR(A43="",B43="",D43="CHILD",'Setup - Lists'!D43=0),"",SUMIFS(Transactions!$G$5:$G$204,Transactions!$C$5:$C$204,A43,Transactions!$E$5:$E$204,'Setup - Lists'!B43)/'Setup - Lists'!D43)</f>
        <v/>
      </c>
      <c r="I43" s="4" t="str">
        <f t="shared" si="1"/>
        <v/>
      </c>
      <c r="J43" s="17" t="str">
        <f>IF('Setup - Lists'!B43="","",IF('Setup - Lists'!E43="","",'Setup - Lists'!E43))</f>
        <v/>
      </c>
    </row>
    <row r="44" spans="1:10" ht="15">
      <c r="A44" s="4" t="str">
        <f>IF('Setup - Lists'!A44="","",'Setup - Lists'!A44)</f>
        <v/>
      </c>
      <c r="B44" s="4" t="str">
        <f>IF('Setup - Lists'!B44="","",IF('Setup - Lists'!C44&lt;&gt;"","↳ "&amp;'Setup - Lists'!B44,'Setup - Lists'!B44))</f>
        <v/>
      </c>
      <c r="C44" s="4" t="str">
        <f>IF('Setup - Lists'!B44="","",IF('Setup - Lists'!C44="","",'Setup - Lists'!C44))</f>
        <v/>
      </c>
      <c r="D44" s="4" t="str">
        <f>IF('Setup - Lists'!B44="","",'Setup - Lists'!F44)</f>
        <v/>
      </c>
      <c r="E44" s="24" t="str">
        <f>IF('Setup - Lists'!B44="","",IF('Setup - Lists'!D44="","",'Setup - Lists'!D44))</f>
        <v/>
      </c>
      <c r="F44" s="24" t="str">
        <f>IF(OR(A44="",B44=""),"",IF(D44="CHILD",SUMIFS(Transactions!$G$5:$G$204,Transactions!$C$5:$C$204,A44,Transactions!$D$5:$D$204,'Setup - Lists'!B44),SUMIFS(Transactions!$G$5:$G$204,Transactions!$C$5:$C$204,A44,Transactions!$E$5:$E$204,'Setup - Lists'!B44)))</f>
        <v/>
      </c>
      <c r="G44" s="24" t="str">
        <f>IF(OR(A44="",B44="",D44="CHILD",NOT(ISNUMBER('Setup - Lists'!D44))),"",E44-F44)</f>
        <v/>
      </c>
      <c r="H44" s="27" t="str">
        <f>IF(OR(A44="",B44="",D44="CHILD",'Setup - Lists'!D44=0),"",SUMIFS(Transactions!$G$5:$G$204,Transactions!$C$5:$C$204,A44,Transactions!$E$5:$E$204,'Setup - Lists'!B44)/'Setup - Lists'!D44)</f>
        <v/>
      </c>
      <c r="I44" s="4" t="str">
        <f t="shared" si="1"/>
        <v/>
      </c>
      <c r="J44" s="17" t="str">
        <f>IF('Setup - Lists'!B44="","",IF('Setup - Lists'!E44="","",'Setup - Lists'!E44))</f>
        <v/>
      </c>
    </row>
    <row r="45" spans="1:10" ht="15">
      <c r="A45" s="4" t="str">
        <f>IF('Setup - Lists'!A45="","",'Setup - Lists'!A45)</f>
        <v/>
      </c>
      <c r="B45" s="4" t="str">
        <f>IF('Setup - Lists'!B45="","",IF('Setup - Lists'!C45&lt;&gt;"","↳ "&amp;'Setup - Lists'!B45,'Setup - Lists'!B45))</f>
        <v/>
      </c>
      <c r="C45" s="4" t="str">
        <f>IF('Setup - Lists'!B45="","",IF('Setup - Lists'!C45="","",'Setup - Lists'!C45))</f>
        <v/>
      </c>
      <c r="D45" s="4" t="str">
        <f>IF('Setup - Lists'!B45="","",'Setup - Lists'!F45)</f>
        <v/>
      </c>
      <c r="E45" s="24" t="str">
        <f>IF('Setup - Lists'!B45="","",IF('Setup - Lists'!D45="","",'Setup - Lists'!D45))</f>
        <v/>
      </c>
      <c r="F45" s="24" t="str">
        <f>IF(OR(A45="",B45=""),"",IF(D45="CHILD",SUMIFS(Transactions!$G$5:$G$204,Transactions!$C$5:$C$204,A45,Transactions!$D$5:$D$204,'Setup - Lists'!B45),SUMIFS(Transactions!$G$5:$G$204,Transactions!$C$5:$C$204,A45,Transactions!$E$5:$E$204,'Setup - Lists'!B45)))</f>
        <v/>
      </c>
      <c r="G45" s="24" t="str">
        <f>IF(OR(A45="",B45="",D45="CHILD",NOT(ISNUMBER('Setup - Lists'!D45))),"",E45-F45)</f>
        <v/>
      </c>
      <c r="H45" s="27" t="str">
        <f>IF(OR(A45="",B45="",D45="CHILD",'Setup - Lists'!D45=0),"",SUMIFS(Transactions!$G$5:$G$204,Transactions!$C$5:$C$204,A45,Transactions!$E$5:$E$204,'Setup - Lists'!B45)/'Setup - Lists'!D45)</f>
        <v/>
      </c>
      <c r="I45" s="4" t="str">
        <f t="shared" si="1"/>
        <v/>
      </c>
      <c r="J45" s="17" t="str">
        <f>IF('Setup - Lists'!B45="","",IF('Setup - Lists'!E45="","",'Setup - Lists'!E45))</f>
        <v/>
      </c>
    </row>
    <row r="46" spans="1:10" ht="15">
      <c r="A46" s="4" t="str">
        <f>IF('Setup - Lists'!A46="","",'Setup - Lists'!A46)</f>
        <v/>
      </c>
      <c r="B46" s="4" t="str">
        <f>IF('Setup - Lists'!B46="","",IF('Setup - Lists'!C46&lt;&gt;"","↳ "&amp;'Setup - Lists'!B46,'Setup - Lists'!B46))</f>
        <v/>
      </c>
      <c r="C46" s="4" t="str">
        <f>IF('Setup - Lists'!B46="","",IF('Setup - Lists'!C46="","",'Setup - Lists'!C46))</f>
        <v/>
      </c>
      <c r="D46" s="4" t="str">
        <f>IF('Setup - Lists'!B46="","",'Setup - Lists'!F46)</f>
        <v/>
      </c>
      <c r="E46" s="24" t="str">
        <f>IF('Setup - Lists'!B46="","",IF('Setup - Lists'!D46="","",'Setup - Lists'!D46))</f>
        <v/>
      </c>
      <c r="F46" s="24" t="str">
        <f>IF(OR(A46="",B46=""),"",IF(D46="CHILD",SUMIFS(Transactions!$G$5:$G$204,Transactions!$C$5:$C$204,A46,Transactions!$D$5:$D$204,'Setup - Lists'!B46),SUMIFS(Transactions!$G$5:$G$204,Transactions!$C$5:$C$204,A46,Transactions!$E$5:$E$204,'Setup - Lists'!B46)))</f>
        <v/>
      </c>
      <c r="G46" s="24" t="str">
        <f>IF(OR(A46="",B46="",D46="CHILD",NOT(ISNUMBER('Setup - Lists'!D46))),"",E46-F46)</f>
        <v/>
      </c>
      <c r="H46" s="27" t="str">
        <f>IF(OR(A46="",B46="",D46="CHILD",'Setup - Lists'!D46=0),"",SUMIFS(Transactions!$G$5:$G$204,Transactions!$C$5:$C$204,A46,Transactions!$E$5:$E$204,'Setup - Lists'!B46)/'Setup - Lists'!D46)</f>
        <v/>
      </c>
      <c r="I46" s="4" t="str">
        <f t="shared" si="1"/>
        <v/>
      </c>
      <c r="J46" s="17" t="str">
        <f>IF('Setup - Lists'!B46="","",IF('Setup - Lists'!E46="","",'Setup - Lists'!E46))</f>
        <v/>
      </c>
    </row>
    <row r="47" spans="1:10" ht="15">
      <c r="A47" s="4" t="str">
        <f>IF('Setup - Lists'!A47="","",'Setup - Lists'!A47)</f>
        <v/>
      </c>
      <c r="B47" s="4" t="str">
        <f>IF('Setup - Lists'!B47="","",IF('Setup - Lists'!C47&lt;&gt;"","↳ "&amp;'Setup - Lists'!B47,'Setup - Lists'!B47))</f>
        <v/>
      </c>
      <c r="C47" s="4" t="str">
        <f>IF('Setup - Lists'!B47="","",IF('Setup - Lists'!C47="","",'Setup - Lists'!C47))</f>
        <v/>
      </c>
      <c r="D47" s="4" t="str">
        <f>IF('Setup - Lists'!B47="","",'Setup - Lists'!F47)</f>
        <v/>
      </c>
      <c r="E47" s="24" t="str">
        <f>IF('Setup - Lists'!B47="","",IF('Setup - Lists'!D47="","",'Setup - Lists'!D47))</f>
        <v/>
      </c>
      <c r="F47" s="24" t="str">
        <f>IF(OR(A47="",B47=""),"",IF(D47="CHILD",SUMIFS(Transactions!$G$5:$G$204,Transactions!$C$5:$C$204,A47,Transactions!$D$5:$D$204,'Setup - Lists'!B47),SUMIFS(Transactions!$G$5:$G$204,Transactions!$C$5:$C$204,A47,Transactions!$E$5:$E$204,'Setup - Lists'!B47)))</f>
        <v/>
      </c>
      <c r="G47" s="24" t="str">
        <f>IF(OR(A47="",B47="",D47="CHILD",NOT(ISNUMBER('Setup - Lists'!D47))),"",E47-F47)</f>
        <v/>
      </c>
      <c r="H47" s="27" t="str">
        <f>IF(OR(A47="",B47="",D47="CHILD",'Setup - Lists'!D47=0),"",SUMIFS(Transactions!$G$5:$G$204,Transactions!$C$5:$C$204,A47,Transactions!$E$5:$E$204,'Setup - Lists'!B47)/'Setup - Lists'!D47)</f>
        <v/>
      </c>
      <c r="I47" s="4" t="str">
        <f t="shared" si="1"/>
        <v/>
      </c>
      <c r="J47" s="17" t="str">
        <f>IF('Setup - Lists'!B47="","",IF('Setup - Lists'!E47="","",'Setup - Lists'!E47))</f>
        <v/>
      </c>
    </row>
    <row r="48" spans="1:10" ht="15">
      <c r="A48" s="4" t="str">
        <f>IF('Setup - Lists'!A48="","",'Setup - Lists'!A48)</f>
        <v/>
      </c>
      <c r="B48" s="4" t="str">
        <f>IF('Setup - Lists'!B48="","",IF('Setup - Lists'!C48&lt;&gt;"","↳ "&amp;'Setup - Lists'!B48,'Setup - Lists'!B48))</f>
        <v/>
      </c>
      <c r="C48" s="4" t="str">
        <f>IF('Setup - Lists'!B48="","",IF('Setup - Lists'!C48="","",'Setup - Lists'!C48))</f>
        <v/>
      </c>
      <c r="D48" s="4" t="str">
        <f>IF('Setup - Lists'!B48="","",'Setup - Lists'!F48)</f>
        <v/>
      </c>
      <c r="E48" s="24" t="str">
        <f>IF('Setup - Lists'!B48="","",IF('Setup - Lists'!D48="","",'Setup - Lists'!D48))</f>
        <v/>
      </c>
      <c r="F48" s="24" t="str">
        <f>IF(OR(A48="",B48=""),"",IF(D48="CHILD",SUMIFS(Transactions!$G$5:$G$204,Transactions!$C$5:$C$204,A48,Transactions!$D$5:$D$204,'Setup - Lists'!B48),SUMIFS(Transactions!$G$5:$G$204,Transactions!$C$5:$C$204,A48,Transactions!$E$5:$E$204,'Setup - Lists'!B48)))</f>
        <v/>
      </c>
      <c r="G48" s="24" t="str">
        <f>IF(OR(A48="",B48="",D48="CHILD",NOT(ISNUMBER('Setup - Lists'!D48))),"",E48-F48)</f>
        <v/>
      </c>
      <c r="H48" s="27" t="str">
        <f>IF(OR(A48="",B48="",D48="CHILD",'Setup - Lists'!D48=0),"",SUMIFS(Transactions!$G$5:$G$204,Transactions!$C$5:$C$204,A48,Transactions!$E$5:$E$204,'Setup - Lists'!B48)/'Setup - Lists'!D48)</f>
        <v/>
      </c>
      <c r="I48" s="4" t="str">
        <f t="shared" si="1"/>
        <v/>
      </c>
      <c r="J48" s="17" t="str">
        <f>IF('Setup - Lists'!B48="","",IF('Setup - Lists'!E48="","",'Setup - Lists'!E48))</f>
        <v/>
      </c>
    </row>
    <row r="49" spans="1:10" ht="15">
      <c r="A49" s="4" t="str">
        <f>IF('Setup - Lists'!A49="","",'Setup - Lists'!A49)</f>
        <v/>
      </c>
      <c r="B49" s="4" t="str">
        <f>IF('Setup - Lists'!B49="","",IF('Setup - Lists'!C49&lt;&gt;"","↳ "&amp;'Setup - Lists'!B49,'Setup - Lists'!B49))</f>
        <v/>
      </c>
      <c r="C49" s="4" t="str">
        <f>IF('Setup - Lists'!B49="","",IF('Setup - Lists'!C49="","",'Setup - Lists'!C49))</f>
        <v/>
      </c>
      <c r="D49" s="4" t="str">
        <f>IF('Setup - Lists'!B49="","",'Setup - Lists'!F49)</f>
        <v/>
      </c>
      <c r="E49" s="24" t="str">
        <f>IF('Setup - Lists'!B49="","",IF('Setup - Lists'!D49="","",'Setup - Lists'!D49))</f>
        <v/>
      </c>
      <c r="F49" s="24" t="str">
        <f>IF(OR(A49="",B49=""),"",IF(D49="CHILD",SUMIFS(Transactions!$G$5:$G$204,Transactions!$C$5:$C$204,A49,Transactions!$D$5:$D$204,'Setup - Lists'!B49),SUMIFS(Transactions!$G$5:$G$204,Transactions!$C$5:$C$204,A49,Transactions!$E$5:$E$204,'Setup - Lists'!B49)))</f>
        <v/>
      </c>
      <c r="G49" s="24" t="str">
        <f>IF(OR(A49="",B49="",D49="CHILD",NOT(ISNUMBER('Setup - Lists'!D49))),"",E49-F49)</f>
        <v/>
      </c>
      <c r="H49" s="27" t="str">
        <f>IF(OR(A49="",B49="",D49="CHILD",'Setup - Lists'!D49=0),"",SUMIFS(Transactions!$G$5:$G$204,Transactions!$C$5:$C$204,A49,Transactions!$E$5:$E$204,'Setup - Lists'!B49)/'Setup - Lists'!D49)</f>
        <v/>
      </c>
      <c r="I49" s="4" t="str">
        <f t="shared" si="1"/>
        <v/>
      </c>
      <c r="J49" s="17" t="str">
        <f>IF('Setup - Lists'!B49="","",IF('Setup - Lists'!E49="","",'Setup - Lists'!E49))</f>
        <v/>
      </c>
    </row>
    <row r="50" spans="1:10" ht="15">
      <c r="A50" s="4" t="str">
        <f>IF('Setup - Lists'!A50="","",'Setup - Lists'!A50)</f>
        <v/>
      </c>
      <c r="B50" s="4" t="str">
        <f>IF('Setup - Lists'!B50="","",IF('Setup - Lists'!C50&lt;&gt;"","↳ "&amp;'Setup - Lists'!B50,'Setup - Lists'!B50))</f>
        <v/>
      </c>
      <c r="C50" s="4" t="str">
        <f>IF('Setup - Lists'!B50="","",IF('Setup - Lists'!C50="","",'Setup - Lists'!C50))</f>
        <v/>
      </c>
      <c r="D50" s="4" t="str">
        <f>IF('Setup - Lists'!B50="","",'Setup - Lists'!F50)</f>
        <v/>
      </c>
      <c r="E50" s="24" t="str">
        <f>IF('Setup - Lists'!B50="","",IF('Setup - Lists'!D50="","",'Setup - Lists'!D50))</f>
        <v/>
      </c>
      <c r="F50" s="24" t="str">
        <f>IF(OR(A50="",B50=""),"",IF(D50="CHILD",SUMIFS(Transactions!$G$5:$G$204,Transactions!$C$5:$C$204,A50,Transactions!$D$5:$D$204,'Setup - Lists'!B50),SUMIFS(Transactions!$G$5:$G$204,Transactions!$C$5:$C$204,A50,Transactions!$E$5:$E$204,'Setup - Lists'!B50)))</f>
        <v/>
      </c>
      <c r="G50" s="24" t="str">
        <f>IF(OR(A50="",B50="",D50="CHILD",NOT(ISNUMBER('Setup - Lists'!D50))),"",E50-F50)</f>
        <v/>
      </c>
      <c r="H50" s="27" t="str">
        <f>IF(OR(A50="",B50="",D50="CHILD",'Setup - Lists'!D50=0),"",SUMIFS(Transactions!$G$5:$G$204,Transactions!$C$5:$C$204,A50,Transactions!$E$5:$E$204,'Setup - Lists'!B50)/'Setup - Lists'!D50)</f>
        <v/>
      </c>
      <c r="I50" s="4" t="str">
        <f t="shared" si="1"/>
        <v/>
      </c>
      <c r="J50" s="17" t="str">
        <f>IF('Setup - Lists'!B50="","",IF('Setup - Lists'!E50="","",'Setup - Lists'!E50))</f>
        <v/>
      </c>
    </row>
    <row r="51" spans="1:10" ht="15">
      <c r="A51" s="4" t="str">
        <f>IF('Setup - Lists'!A51="","",'Setup - Lists'!A51)</f>
        <v/>
      </c>
      <c r="B51" s="4" t="str">
        <f>IF('Setup - Lists'!B51="","",IF('Setup - Lists'!C51&lt;&gt;"","↳ "&amp;'Setup - Lists'!B51,'Setup - Lists'!B51))</f>
        <v/>
      </c>
      <c r="C51" s="4" t="str">
        <f>IF('Setup - Lists'!B51="","",IF('Setup - Lists'!C51="","",'Setup - Lists'!C51))</f>
        <v/>
      </c>
      <c r="D51" s="4" t="str">
        <f>IF('Setup - Lists'!B51="","",'Setup - Lists'!F51)</f>
        <v/>
      </c>
      <c r="E51" s="24" t="str">
        <f>IF('Setup - Lists'!B51="","",IF('Setup - Lists'!D51="","",'Setup - Lists'!D51))</f>
        <v/>
      </c>
      <c r="F51" s="24" t="str">
        <f>IF(OR(A51="",B51=""),"",IF(D51="CHILD",SUMIFS(Transactions!$G$5:$G$204,Transactions!$C$5:$C$204,A51,Transactions!$D$5:$D$204,'Setup - Lists'!B51),SUMIFS(Transactions!$G$5:$G$204,Transactions!$C$5:$C$204,A51,Transactions!$E$5:$E$204,'Setup - Lists'!B51)))</f>
        <v/>
      </c>
      <c r="G51" s="24" t="str">
        <f>IF(OR(A51="",B51="",D51="CHILD",NOT(ISNUMBER('Setup - Lists'!D51))),"",E51-F51)</f>
        <v/>
      </c>
      <c r="H51" s="27" t="str">
        <f>IF(OR(A51="",B51="",D51="CHILD",'Setup - Lists'!D51=0),"",SUMIFS(Transactions!$G$5:$G$204,Transactions!$C$5:$C$204,A51,Transactions!$E$5:$E$204,'Setup - Lists'!B51)/'Setup - Lists'!D51)</f>
        <v/>
      </c>
      <c r="I51" s="4" t="str">
        <f t="shared" si="1"/>
        <v/>
      </c>
      <c r="J51" s="17" t="str">
        <f>IF('Setup - Lists'!B51="","",IF('Setup - Lists'!E51="","",'Setup - Lists'!E51))</f>
        <v/>
      </c>
    </row>
    <row r="52" spans="1:10" ht="15">
      <c r="A52" s="4" t="str">
        <f>IF('Setup - Lists'!A52="","",'Setup - Lists'!A52)</f>
        <v/>
      </c>
      <c r="B52" s="4" t="str">
        <f>IF('Setup - Lists'!B52="","",IF('Setup - Lists'!C52&lt;&gt;"","↳ "&amp;'Setup - Lists'!B52,'Setup - Lists'!B52))</f>
        <v/>
      </c>
      <c r="C52" s="4" t="str">
        <f>IF('Setup - Lists'!B52="","",IF('Setup - Lists'!C52="","",'Setup - Lists'!C52))</f>
        <v/>
      </c>
      <c r="D52" s="4" t="str">
        <f>IF('Setup - Lists'!B52="","",'Setup - Lists'!F52)</f>
        <v/>
      </c>
      <c r="E52" s="24" t="str">
        <f>IF('Setup - Lists'!B52="","",IF('Setup - Lists'!D52="","",'Setup - Lists'!D52))</f>
        <v/>
      </c>
      <c r="F52" s="24" t="str">
        <f>IF(OR(A52="",B52=""),"",IF(D52="CHILD",SUMIFS(Transactions!$G$5:$G$204,Transactions!$C$5:$C$204,A52,Transactions!$D$5:$D$204,'Setup - Lists'!B52),SUMIFS(Transactions!$G$5:$G$204,Transactions!$C$5:$C$204,A52,Transactions!$E$5:$E$204,'Setup - Lists'!B52)))</f>
        <v/>
      </c>
      <c r="G52" s="24" t="str">
        <f>IF(OR(A52="",B52="",D52="CHILD",NOT(ISNUMBER('Setup - Lists'!D52))),"",E52-F52)</f>
        <v/>
      </c>
      <c r="H52" s="27" t="str">
        <f>IF(OR(A52="",B52="",D52="CHILD",'Setup - Lists'!D52=0),"",SUMIFS(Transactions!$G$5:$G$204,Transactions!$C$5:$C$204,A52,Transactions!$E$5:$E$204,'Setup - Lists'!B52)/'Setup - Lists'!D52)</f>
        <v/>
      </c>
      <c r="I52" s="4" t="str">
        <f t="shared" si="1"/>
        <v/>
      </c>
      <c r="J52" s="17" t="str">
        <f>IF('Setup - Lists'!B52="","",IF('Setup - Lists'!E52="","",'Setup - Lists'!E52))</f>
        <v/>
      </c>
    </row>
    <row r="53" spans="1:10" ht="15">
      <c r="A53" s="4" t="str">
        <f>IF('Setup - Lists'!A53="","",'Setup - Lists'!A53)</f>
        <v/>
      </c>
      <c r="B53" s="4" t="str">
        <f>IF('Setup - Lists'!B53="","",IF('Setup - Lists'!C53&lt;&gt;"","↳ "&amp;'Setup - Lists'!B53,'Setup - Lists'!B53))</f>
        <v/>
      </c>
      <c r="C53" s="4" t="str">
        <f>IF('Setup - Lists'!B53="","",IF('Setup - Lists'!C53="","",'Setup - Lists'!C53))</f>
        <v/>
      </c>
      <c r="D53" s="4" t="str">
        <f>IF('Setup - Lists'!B53="","",'Setup - Lists'!F53)</f>
        <v/>
      </c>
      <c r="E53" s="24" t="str">
        <f>IF('Setup - Lists'!B53="","",IF('Setup - Lists'!D53="","",'Setup - Lists'!D53))</f>
        <v/>
      </c>
      <c r="F53" s="24" t="str">
        <f>IF(OR(A53="",B53=""),"",IF(D53="CHILD",SUMIFS(Transactions!$G$5:$G$204,Transactions!$C$5:$C$204,A53,Transactions!$D$5:$D$204,'Setup - Lists'!B53),SUMIFS(Transactions!$G$5:$G$204,Transactions!$C$5:$C$204,A53,Transactions!$E$5:$E$204,'Setup - Lists'!B53)))</f>
        <v/>
      </c>
      <c r="G53" s="24" t="str">
        <f>IF(OR(A53="",B53="",D53="CHILD",NOT(ISNUMBER('Setup - Lists'!D53))),"",E53-F53)</f>
        <v/>
      </c>
      <c r="H53" s="27" t="str">
        <f>IF(OR(A53="",B53="",D53="CHILD",'Setup - Lists'!D53=0),"",SUMIFS(Transactions!$G$5:$G$204,Transactions!$C$5:$C$204,A53,Transactions!$E$5:$E$204,'Setup - Lists'!B53)/'Setup - Lists'!D53)</f>
        <v/>
      </c>
      <c r="I53" s="4" t="str">
        <f t="shared" si="1"/>
        <v/>
      </c>
      <c r="J53" s="17" t="str">
        <f>IF('Setup - Lists'!B53="","",IF('Setup - Lists'!E53="","",'Setup - Lists'!E53))</f>
        <v/>
      </c>
    </row>
    <row r="54" spans="1:10" ht="15">
      <c r="A54" s="4" t="str">
        <f>IF('Setup - Lists'!A54="","",'Setup - Lists'!A54)</f>
        <v/>
      </c>
      <c r="B54" s="4" t="str">
        <f>IF('Setup - Lists'!B54="","",IF('Setup - Lists'!C54&lt;&gt;"","↳ "&amp;'Setup - Lists'!B54,'Setup - Lists'!B54))</f>
        <v/>
      </c>
      <c r="C54" s="4" t="str">
        <f>IF('Setup - Lists'!B54="","",IF('Setup - Lists'!C54="","",'Setup - Lists'!C54))</f>
        <v/>
      </c>
      <c r="D54" s="4" t="str">
        <f>IF('Setup - Lists'!B54="","",'Setup - Lists'!F54)</f>
        <v/>
      </c>
      <c r="E54" s="24" t="str">
        <f>IF('Setup - Lists'!B54="","",IF('Setup - Lists'!D54="","",'Setup - Lists'!D54))</f>
        <v/>
      </c>
      <c r="F54" s="24" t="str">
        <f>IF(OR(A54="",B54=""),"",IF(D54="CHILD",SUMIFS(Transactions!$G$5:$G$204,Transactions!$C$5:$C$204,A54,Transactions!$D$5:$D$204,'Setup - Lists'!B54),SUMIFS(Transactions!$G$5:$G$204,Transactions!$C$5:$C$204,A54,Transactions!$E$5:$E$204,'Setup - Lists'!B54)))</f>
        <v/>
      </c>
      <c r="G54" s="24" t="str">
        <f>IF(OR(A54="",B54="",D54="CHILD",NOT(ISNUMBER('Setup - Lists'!D54))),"",E54-F54)</f>
        <v/>
      </c>
      <c r="H54" s="27" t="str">
        <f>IF(OR(A54="",B54="",D54="CHILD",'Setup - Lists'!D54=0),"",SUMIFS(Transactions!$G$5:$G$204,Transactions!$C$5:$C$204,A54,Transactions!$E$5:$E$204,'Setup - Lists'!B54)/'Setup - Lists'!D54)</f>
        <v/>
      </c>
      <c r="I54" s="4" t="str">
        <f t="shared" si="1"/>
        <v/>
      </c>
      <c r="J54" s="17" t="str">
        <f>IF('Setup - Lists'!B54="","",IF('Setup - Lists'!E54="","",'Setup - Lists'!E54))</f>
        <v/>
      </c>
    </row>
    <row r="55" spans="1:10" ht="15">
      <c r="A55" s="4" t="str">
        <f>IF('Setup - Lists'!A55="","",'Setup - Lists'!A55)</f>
        <v/>
      </c>
      <c r="B55" s="4" t="str">
        <f>IF('Setup - Lists'!B55="","",IF('Setup - Lists'!C55&lt;&gt;"","↳ "&amp;'Setup - Lists'!B55,'Setup - Lists'!B55))</f>
        <v/>
      </c>
      <c r="C55" s="4" t="str">
        <f>IF('Setup - Lists'!B55="","",IF('Setup - Lists'!C55="","",'Setup - Lists'!C55))</f>
        <v/>
      </c>
      <c r="D55" s="4" t="str">
        <f>IF('Setup - Lists'!B55="","",'Setup - Lists'!F55)</f>
        <v/>
      </c>
      <c r="E55" s="24" t="str">
        <f>IF('Setup - Lists'!B55="","",IF('Setup - Lists'!D55="","",'Setup - Lists'!D55))</f>
        <v/>
      </c>
      <c r="F55" s="24" t="str">
        <f>IF(OR(A55="",B55=""),"",IF(D55="CHILD",SUMIFS(Transactions!$G$5:$G$204,Transactions!$C$5:$C$204,A55,Transactions!$D$5:$D$204,'Setup - Lists'!B55),SUMIFS(Transactions!$G$5:$G$204,Transactions!$C$5:$C$204,A55,Transactions!$E$5:$E$204,'Setup - Lists'!B55)))</f>
        <v/>
      </c>
      <c r="G55" s="24" t="str">
        <f>IF(OR(A55="",B55="",D55="CHILD",NOT(ISNUMBER('Setup - Lists'!D55))),"",E55-F55)</f>
        <v/>
      </c>
      <c r="H55" s="27" t="str">
        <f>IF(OR(A55="",B55="",D55="CHILD",'Setup - Lists'!D55=0),"",SUMIFS(Transactions!$G$5:$G$204,Transactions!$C$5:$C$204,A55,Transactions!$E$5:$E$204,'Setup - Lists'!B55)/'Setup - Lists'!D55)</f>
        <v/>
      </c>
      <c r="I55" s="4" t="str">
        <f t="shared" si="1"/>
        <v/>
      </c>
      <c r="J55" s="17" t="str">
        <f>IF('Setup - Lists'!B55="","",IF('Setup - Lists'!E55="","",'Setup - Lists'!E55))</f>
        <v/>
      </c>
    </row>
    <row r="56" spans="1:10" ht="15">
      <c r="A56" s="4" t="str">
        <f>IF('Setup - Lists'!A56="","",'Setup - Lists'!A56)</f>
        <v/>
      </c>
      <c r="B56" s="4" t="str">
        <f>IF('Setup - Lists'!B56="","",IF('Setup - Lists'!C56&lt;&gt;"","↳ "&amp;'Setup - Lists'!B56,'Setup - Lists'!B56))</f>
        <v/>
      </c>
      <c r="C56" s="4" t="str">
        <f>IF('Setup - Lists'!B56="","",IF('Setup - Lists'!C56="","",'Setup - Lists'!C56))</f>
        <v/>
      </c>
      <c r="D56" s="4" t="str">
        <f>IF('Setup - Lists'!B56="","",'Setup - Lists'!F56)</f>
        <v/>
      </c>
      <c r="E56" s="24" t="str">
        <f>IF('Setup - Lists'!B56="","",IF('Setup - Lists'!D56="","",'Setup - Lists'!D56))</f>
        <v/>
      </c>
      <c r="F56" s="24" t="str">
        <f>IF(OR(A56="",B56=""),"",IF(D56="CHILD",SUMIFS(Transactions!$G$5:$G$204,Transactions!$C$5:$C$204,A56,Transactions!$D$5:$D$204,'Setup - Lists'!B56),SUMIFS(Transactions!$G$5:$G$204,Transactions!$C$5:$C$204,A56,Transactions!$E$5:$E$204,'Setup - Lists'!B56)))</f>
        <v/>
      </c>
      <c r="G56" s="24" t="str">
        <f>IF(OR(A56="",B56="",D56="CHILD",NOT(ISNUMBER('Setup - Lists'!D56))),"",E56-F56)</f>
        <v/>
      </c>
      <c r="H56" s="27" t="str">
        <f>IF(OR(A56="",B56="",D56="CHILD",'Setup - Lists'!D56=0),"",SUMIFS(Transactions!$G$5:$G$204,Transactions!$C$5:$C$204,A56,Transactions!$E$5:$E$204,'Setup - Lists'!B56)/'Setup - Lists'!D56)</f>
        <v/>
      </c>
      <c r="I56" s="4" t="str">
        <f t="shared" si="1"/>
        <v/>
      </c>
      <c r="J56" s="17" t="str">
        <f>IF('Setup - Lists'!B56="","",IF('Setup - Lists'!E56="","",'Setup - Lists'!E56))</f>
        <v/>
      </c>
    </row>
    <row r="57" spans="1:10" ht="15">
      <c r="A57" s="4" t="str">
        <f>IF('Setup - Lists'!A57="","",'Setup - Lists'!A57)</f>
        <v/>
      </c>
      <c r="B57" s="4" t="str">
        <f>IF('Setup - Lists'!B57="","",IF('Setup - Lists'!C57&lt;&gt;"","↳ "&amp;'Setup - Lists'!B57,'Setup - Lists'!B57))</f>
        <v/>
      </c>
      <c r="C57" s="4" t="str">
        <f>IF('Setup - Lists'!B57="","",IF('Setup - Lists'!C57="","",'Setup - Lists'!C57))</f>
        <v/>
      </c>
      <c r="D57" s="4" t="str">
        <f>IF('Setup - Lists'!B57="","",'Setup - Lists'!F57)</f>
        <v/>
      </c>
      <c r="E57" s="24" t="str">
        <f>IF('Setup - Lists'!B57="","",IF('Setup - Lists'!D57="","",'Setup - Lists'!D57))</f>
        <v/>
      </c>
      <c r="F57" s="24" t="str">
        <f>IF(OR(A57="",B57=""),"",IF(D57="CHILD",SUMIFS(Transactions!$G$5:$G$204,Transactions!$C$5:$C$204,A57,Transactions!$D$5:$D$204,'Setup - Lists'!B57),SUMIFS(Transactions!$G$5:$G$204,Transactions!$C$5:$C$204,A57,Transactions!$E$5:$E$204,'Setup - Lists'!B57)))</f>
        <v/>
      </c>
      <c r="G57" s="24" t="str">
        <f>IF(OR(A57="",B57="",D57="CHILD",NOT(ISNUMBER('Setup - Lists'!D57))),"",E57-F57)</f>
        <v/>
      </c>
      <c r="H57" s="27" t="str">
        <f>IF(OR(A57="",B57="",D57="CHILD",'Setup - Lists'!D57=0),"",SUMIFS(Transactions!$G$5:$G$204,Transactions!$C$5:$C$204,A57,Transactions!$E$5:$E$204,'Setup - Lists'!B57)/'Setup - Lists'!D57)</f>
        <v/>
      </c>
      <c r="I57" s="4" t="str">
        <f t="shared" si="1"/>
        <v/>
      </c>
      <c r="J57" s="17" t="str">
        <f>IF('Setup - Lists'!B57="","",IF('Setup - Lists'!E57="","",'Setup - Lists'!E57))</f>
        <v/>
      </c>
    </row>
    <row r="58" spans="1:10" ht="15">
      <c r="A58" s="4" t="str">
        <f>IF('Setup - Lists'!A58="","",'Setup - Lists'!A58)</f>
        <v/>
      </c>
      <c r="B58" s="4" t="str">
        <f>IF('Setup - Lists'!B58="","",IF('Setup - Lists'!C58&lt;&gt;"","↳ "&amp;'Setup - Lists'!B58,'Setup - Lists'!B58))</f>
        <v/>
      </c>
      <c r="C58" s="4" t="str">
        <f>IF('Setup - Lists'!B58="","",IF('Setup - Lists'!C58="","",'Setup - Lists'!C58))</f>
        <v/>
      </c>
      <c r="D58" s="4" t="str">
        <f>IF('Setup - Lists'!B58="","",'Setup - Lists'!F58)</f>
        <v/>
      </c>
      <c r="E58" s="24" t="str">
        <f>IF('Setup - Lists'!B58="","",IF('Setup - Lists'!D58="","",'Setup - Lists'!D58))</f>
        <v/>
      </c>
      <c r="F58" s="24" t="str">
        <f>IF(OR(A58="",B58=""),"",IF(D58="CHILD",SUMIFS(Transactions!$G$5:$G$204,Transactions!$C$5:$C$204,A58,Transactions!$D$5:$D$204,'Setup - Lists'!B58),SUMIFS(Transactions!$G$5:$G$204,Transactions!$C$5:$C$204,A58,Transactions!$E$5:$E$204,'Setup - Lists'!B58)))</f>
        <v/>
      </c>
      <c r="G58" s="24" t="str">
        <f>IF(OR(A58="",B58="",D58="CHILD",NOT(ISNUMBER('Setup - Lists'!D58))),"",E58-F58)</f>
        <v/>
      </c>
      <c r="H58" s="27" t="str">
        <f>IF(OR(A58="",B58="",D58="CHILD",'Setup - Lists'!D58=0),"",SUMIFS(Transactions!$G$5:$G$204,Transactions!$C$5:$C$204,A58,Transactions!$E$5:$E$204,'Setup - Lists'!B58)/'Setup - Lists'!D58)</f>
        <v/>
      </c>
      <c r="I58" s="4" t="str">
        <f t="shared" si="1"/>
        <v/>
      </c>
      <c r="J58" s="17" t="str">
        <f>IF('Setup - Lists'!B58="","",IF('Setup - Lists'!E58="","",'Setup - Lists'!E58))</f>
        <v/>
      </c>
    </row>
    <row r="59" spans="1:10" ht="15">
      <c r="A59" s="4" t="str">
        <f>IF('Setup - Lists'!A59="","",'Setup - Lists'!A59)</f>
        <v/>
      </c>
      <c r="B59" s="4" t="str">
        <f>IF('Setup - Lists'!B59="","",IF('Setup - Lists'!C59&lt;&gt;"","↳ "&amp;'Setup - Lists'!B59,'Setup - Lists'!B59))</f>
        <v/>
      </c>
      <c r="C59" s="4" t="str">
        <f>IF('Setup - Lists'!B59="","",IF('Setup - Lists'!C59="","",'Setup - Lists'!C59))</f>
        <v/>
      </c>
      <c r="D59" s="4" t="str">
        <f>IF('Setup - Lists'!B59="","",'Setup - Lists'!F59)</f>
        <v/>
      </c>
      <c r="E59" s="24" t="str">
        <f>IF('Setup - Lists'!B59="","",IF('Setup - Lists'!D59="","",'Setup - Lists'!D59))</f>
        <v/>
      </c>
      <c r="F59" s="24" t="str">
        <f>IF(OR(A59="",B59=""),"",IF(D59="CHILD",SUMIFS(Transactions!$G$5:$G$204,Transactions!$C$5:$C$204,A59,Transactions!$D$5:$D$204,'Setup - Lists'!B59),SUMIFS(Transactions!$G$5:$G$204,Transactions!$C$5:$C$204,A59,Transactions!$E$5:$E$204,'Setup - Lists'!B59)))</f>
        <v/>
      </c>
      <c r="G59" s="24" t="str">
        <f>IF(OR(A59="",B59="",D59="CHILD",NOT(ISNUMBER('Setup - Lists'!D59))),"",E59-F59)</f>
        <v/>
      </c>
      <c r="H59" s="27" t="str">
        <f>IF(OR(A59="",B59="",D59="CHILD",'Setup - Lists'!D59=0),"",SUMIFS(Transactions!$G$5:$G$204,Transactions!$C$5:$C$204,A59,Transactions!$E$5:$E$204,'Setup - Lists'!B59)/'Setup - Lists'!D59)</f>
        <v/>
      </c>
      <c r="I59" s="4" t="str">
        <f t="shared" si="1"/>
        <v/>
      </c>
      <c r="J59" s="17" t="str">
        <f>IF('Setup - Lists'!B59="","",IF('Setup - Lists'!E59="","",'Setup - Lists'!E59))</f>
        <v/>
      </c>
    </row>
    <row r="60" spans="1:10" ht="15">
      <c r="A60" s="4" t="str">
        <f>IF('Setup - Lists'!A60="","",'Setup - Lists'!A60)</f>
        <v/>
      </c>
      <c r="B60" s="4" t="str">
        <f>IF('Setup - Lists'!B60="","",IF('Setup - Lists'!C60&lt;&gt;"","↳ "&amp;'Setup - Lists'!B60,'Setup - Lists'!B60))</f>
        <v/>
      </c>
      <c r="C60" s="4" t="str">
        <f>IF('Setup - Lists'!B60="","",IF('Setup - Lists'!C60="","",'Setup - Lists'!C60))</f>
        <v/>
      </c>
      <c r="D60" s="4" t="str">
        <f>IF('Setup - Lists'!B60="","",'Setup - Lists'!F60)</f>
        <v/>
      </c>
      <c r="E60" s="24" t="str">
        <f>IF('Setup - Lists'!B60="","",IF('Setup - Lists'!D60="","",'Setup - Lists'!D60))</f>
        <v/>
      </c>
      <c r="F60" s="24" t="str">
        <f>IF(OR(A60="",B60=""),"",IF(D60="CHILD",SUMIFS(Transactions!$G$5:$G$204,Transactions!$C$5:$C$204,A60,Transactions!$D$5:$D$204,'Setup - Lists'!B60),SUMIFS(Transactions!$G$5:$G$204,Transactions!$C$5:$C$204,A60,Transactions!$E$5:$E$204,'Setup - Lists'!B60)))</f>
        <v/>
      </c>
      <c r="G60" s="24" t="str">
        <f>IF(OR(A60="",B60="",D60="CHILD",NOT(ISNUMBER('Setup - Lists'!D60))),"",E60-F60)</f>
        <v/>
      </c>
      <c r="H60" s="27" t="str">
        <f>IF(OR(A60="",B60="",D60="CHILD",'Setup - Lists'!D60=0),"",SUMIFS(Transactions!$G$5:$G$204,Transactions!$C$5:$C$204,A60,Transactions!$E$5:$E$204,'Setup - Lists'!B60)/'Setup - Lists'!D60)</f>
        <v/>
      </c>
      <c r="I60" s="4" t="str">
        <f t="shared" si="1"/>
        <v/>
      </c>
      <c r="J60" s="17" t="str">
        <f>IF('Setup - Lists'!B60="","",IF('Setup - Lists'!E60="","",'Setup - Lists'!E60))</f>
        <v/>
      </c>
    </row>
    <row r="61" spans="1:10" ht="15">
      <c r="A61" s="4" t="str">
        <f>IF('Setup - Lists'!A61="","",'Setup - Lists'!A61)</f>
        <v/>
      </c>
      <c r="B61" s="4" t="str">
        <f>IF('Setup - Lists'!B61="","",IF('Setup - Lists'!C61&lt;&gt;"","↳ "&amp;'Setup - Lists'!B61,'Setup - Lists'!B61))</f>
        <v/>
      </c>
      <c r="C61" s="4" t="str">
        <f>IF('Setup - Lists'!B61="","",IF('Setup - Lists'!C61="","",'Setup - Lists'!C61))</f>
        <v/>
      </c>
      <c r="D61" s="4" t="str">
        <f>IF('Setup - Lists'!B61="","",'Setup - Lists'!F61)</f>
        <v/>
      </c>
      <c r="E61" s="24" t="str">
        <f>IF('Setup - Lists'!B61="","",IF('Setup - Lists'!D61="","",'Setup - Lists'!D61))</f>
        <v/>
      </c>
      <c r="F61" s="24" t="str">
        <f>IF(OR(A61="",B61=""),"",IF(D61="CHILD",SUMIFS(Transactions!$G$5:$G$204,Transactions!$C$5:$C$204,A61,Transactions!$D$5:$D$204,'Setup - Lists'!B61),SUMIFS(Transactions!$G$5:$G$204,Transactions!$C$5:$C$204,A61,Transactions!$E$5:$E$204,'Setup - Lists'!B61)))</f>
        <v/>
      </c>
      <c r="G61" s="24" t="str">
        <f>IF(OR(A61="",B61="",D61="CHILD",NOT(ISNUMBER('Setup - Lists'!D61))),"",E61-F61)</f>
        <v/>
      </c>
      <c r="H61" s="27" t="str">
        <f>IF(OR(A61="",B61="",D61="CHILD",'Setup - Lists'!D61=0),"",SUMIFS(Transactions!$G$5:$G$204,Transactions!$C$5:$C$204,A61,Transactions!$E$5:$E$204,'Setup - Lists'!B61)/'Setup - Lists'!D61)</f>
        <v/>
      </c>
      <c r="I61" s="4" t="str">
        <f t="shared" si="1"/>
        <v/>
      </c>
      <c r="J61" s="17" t="str">
        <f>IF('Setup - Lists'!B61="","",IF('Setup - Lists'!E61="","",'Setup - Lists'!E61))</f>
        <v/>
      </c>
    </row>
    <row r="62" spans="1:10" ht="15">
      <c r="A62" s="4" t="str">
        <f>IF('Setup - Lists'!A62="","",'Setup - Lists'!A62)</f>
        <v/>
      </c>
      <c r="B62" s="4" t="str">
        <f>IF('Setup - Lists'!B62="","",IF('Setup - Lists'!C62&lt;&gt;"","↳ "&amp;'Setup - Lists'!B62,'Setup - Lists'!B62))</f>
        <v/>
      </c>
      <c r="C62" s="4" t="str">
        <f>IF('Setup - Lists'!B62="","",IF('Setup - Lists'!C62="","",'Setup - Lists'!C62))</f>
        <v/>
      </c>
      <c r="D62" s="4" t="str">
        <f>IF('Setup - Lists'!B62="","",'Setup - Lists'!F62)</f>
        <v/>
      </c>
      <c r="E62" s="24" t="str">
        <f>IF('Setup - Lists'!B62="","",IF('Setup - Lists'!D62="","",'Setup - Lists'!D62))</f>
        <v/>
      </c>
      <c r="F62" s="24" t="str">
        <f>IF(OR(A62="",B62=""),"",IF(D62="CHILD",SUMIFS(Transactions!$G$5:$G$204,Transactions!$C$5:$C$204,A62,Transactions!$D$5:$D$204,'Setup - Lists'!B62),SUMIFS(Transactions!$G$5:$G$204,Transactions!$C$5:$C$204,A62,Transactions!$E$5:$E$204,'Setup - Lists'!B62)))</f>
        <v/>
      </c>
      <c r="G62" s="24" t="str">
        <f>IF(OR(A62="",B62="",D62="CHILD",NOT(ISNUMBER('Setup - Lists'!D62))),"",E62-F62)</f>
        <v/>
      </c>
      <c r="H62" s="27" t="str">
        <f>IF(OR(A62="",B62="",D62="CHILD",'Setup - Lists'!D62=0),"",SUMIFS(Transactions!$G$5:$G$204,Transactions!$C$5:$C$204,A62,Transactions!$E$5:$E$204,'Setup - Lists'!B62)/'Setup - Lists'!D62)</f>
        <v/>
      </c>
      <c r="I62" s="4" t="str">
        <f t="shared" si="1"/>
        <v/>
      </c>
      <c r="J62" s="17" t="str">
        <f>IF('Setup - Lists'!B62="","",IF('Setup - Lists'!E62="","",'Setup - Lists'!E62))</f>
        <v/>
      </c>
    </row>
    <row r="63" spans="1:10" ht="15">
      <c r="A63" s="4" t="str">
        <f>IF('Setup - Lists'!A63="","",'Setup - Lists'!A63)</f>
        <v/>
      </c>
      <c r="B63" s="4" t="str">
        <f>IF('Setup - Lists'!B63="","",IF('Setup - Lists'!C63&lt;&gt;"","↳ "&amp;'Setup - Lists'!B63,'Setup - Lists'!B63))</f>
        <v/>
      </c>
      <c r="C63" s="4" t="str">
        <f>IF('Setup - Lists'!B63="","",IF('Setup - Lists'!C63="","",'Setup - Lists'!C63))</f>
        <v/>
      </c>
      <c r="D63" s="4" t="str">
        <f>IF('Setup - Lists'!B63="","",'Setup - Lists'!F63)</f>
        <v/>
      </c>
      <c r="E63" s="24" t="str">
        <f>IF('Setup - Lists'!B63="","",IF('Setup - Lists'!D63="","",'Setup - Lists'!D63))</f>
        <v/>
      </c>
      <c r="F63" s="24" t="str">
        <f>IF(OR(A63="",B63=""),"",IF(D63="CHILD",SUMIFS(Transactions!$G$5:$G$204,Transactions!$C$5:$C$204,A63,Transactions!$D$5:$D$204,'Setup - Lists'!B63),SUMIFS(Transactions!$G$5:$G$204,Transactions!$C$5:$C$204,A63,Transactions!$E$5:$E$204,'Setup - Lists'!B63)))</f>
        <v/>
      </c>
      <c r="G63" s="24" t="str">
        <f>IF(OR(A63="",B63="",D63="CHILD",NOT(ISNUMBER('Setup - Lists'!D63))),"",E63-F63)</f>
        <v/>
      </c>
      <c r="H63" s="27" t="str">
        <f>IF(OR(A63="",B63="",D63="CHILD",'Setup - Lists'!D63=0),"",SUMIFS(Transactions!$G$5:$G$204,Transactions!$C$5:$C$204,A63,Transactions!$E$5:$E$204,'Setup - Lists'!B63)/'Setup - Lists'!D63)</f>
        <v/>
      </c>
      <c r="I63" s="4" t="str">
        <f t="shared" si="1"/>
        <v/>
      </c>
      <c r="J63" s="17" t="str">
        <f>IF('Setup - Lists'!B63="","",IF('Setup - Lists'!E63="","",'Setup - Lists'!E63))</f>
        <v/>
      </c>
    </row>
    <row r="64" spans="1:10" ht="15">
      <c r="A64" s="4" t="str">
        <f>IF('Setup - Lists'!A64="","",'Setup - Lists'!A64)</f>
        <v/>
      </c>
      <c r="B64" s="4" t="str">
        <f>IF('Setup - Lists'!B64="","",IF('Setup - Lists'!C64&lt;&gt;"","↳ "&amp;'Setup - Lists'!B64,'Setup - Lists'!B64))</f>
        <v/>
      </c>
      <c r="C64" s="4" t="str">
        <f>IF('Setup - Lists'!B64="","",IF('Setup - Lists'!C64="","",'Setup - Lists'!C64))</f>
        <v/>
      </c>
      <c r="D64" s="4" t="str">
        <f>IF('Setup - Lists'!B64="","",'Setup - Lists'!F64)</f>
        <v/>
      </c>
      <c r="E64" s="24" t="str">
        <f>IF('Setup - Lists'!B64="","",IF('Setup - Lists'!D64="","",'Setup - Lists'!D64))</f>
        <v/>
      </c>
      <c r="F64" s="24" t="str">
        <f>IF(OR(A64="",B64=""),"",IF(D64="CHILD",SUMIFS(Transactions!$G$5:$G$204,Transactions!$C$5:$C$204,A64,Transactions!$D$5:$D$204,'Setup - Lists'!B64),SUMIFS(Transactions!$G$5:$G$204,Transactions!$C$5:$C$204,A64,Transactions!$E$5:$E$204,'Setup - Lists'!B64)))</f>
        <v/>
      </c>
      <c r="G64" s="24" t="str">
        <f>IF(OR(A64="",B64="",D64="CHILD",NOT(ISNUMBER('Setup - Lists'!D64))),"",E64-F64)</f>
        <v/>
      </c>
      <c r="H64" s="27" t="str">
        <f>IF(OR(A64="",B64="",D64="CHILD",'Setup - Lists'!D64=0),"",SUMIFS(Transactions!$G$5:$G$204,Transactions!$C$5:$C$204,A64,Transactions!$E$5:$E$204,'Setup - Lists'!B64)/'Setup - Lists'!D64)</f>
        <v/>
      </c>
      <c r="I64" s="4" t="str">
        <f t="shared" ref="I64:I95" si="2">IF(OR(A64="",B64=""),"",IF(D64="CHILD","CHILD LINE",IF(E64=0,IF(F64&gt;0,"NO BUDGET","UNFUNDED"),IF(F64&gt;E64,"OVER BUDGET",IF(F64/E64&gt;=0.8,"WATCH","ON TRACK")))))</f>
        <v/>
      </c>
      <c r="J64" s="17" t="str">
        <f>IF('Setup - Lists'!B64="","",IF('Setup - Lists'!E64="","",'Setup - Lists'!E64))</f>
        <v/>
      </c>
    </row>
    <row r="65" spans="1:10" ht="15">
      <c r="A65" s="4" t="str">
        <f>IF('Setup - Lists'!A65="","",'Setup - Lists'!A65)</f>
        <v/>
      </c>
      <c r="B65" s="4" t="str">
        <f>IF('Setup - Lists'!B65="","",IF('Setup - Lists'!C65&lt;&gt;"","↳ "&amp;'Setup - Lists'!B65,'Setup - Lists'!B65))</f>
        <v/>
      </c>
      <c r="C65" s="4" t="str">
        <f>IF('Setup - Lists'!B65="","",IF('Setup - Lists'!C65="","",'Setup - Lists'!C65))</f>
        <v/>
      </c>
      <c r="D65" s="4" t="str">
        <f>IF('Setup - Lists'!B65="","",'Setup - Lists'!F65)</f>
        <v/>
      </c>
      <c r="E65" s="24" t="str">
        <f>IF('Setup - Lists'!B65="","",IF('Setup - Lists'!D65="","",'Setup - Lists'!D65))</f>
        <v/>
      </c>
      <c r="F65" s="24" t="str">
        <f>IF(OR(A65="",B65=""),"",IF(D65="CHILD",SUMIFS(Transactions!$G$5:$G$204,Transactions!$C$5:$C$204,A65,Transactions!$D$5:$D$204,'Setup - Lists'!B65),SUMIFS(Transactions!$G$5:$G$204,Transactions!$C$5:$C$204,A65,Transactions!$E$5:$E$204,'Setup - Lists'!B65)))</f>
        <v/>
      </c>
      <c r="G65" s="24" t="str">
        <f>IF(OR(A65="",B65="",D65="CHILD",NOT(ISNUMBER('Setup - Lists'!D65))),"",E65-F65)</f>
        <v/>
      </c>
      <c r="H65" s="27" t="str">
        <f>IF(OR(A65="",B65="",D65="CHILD",'Setup - Lists'!D65=0),"",SUMIFS(Transactions!$G$5:$G$204,Transactions!$C$5:$C$204,A65,Transactions!$E$5:$E$204,'Setup - Lists'!B65)/'Setup - Lists'!D65)</f>
        <v/>
      </c>
      <c r="I65" s="4" t="str">
        <f t="shared" si="2"/>
        <v/>
      </c>
      <c r="J65" s="17" t="str">
        <f>IF('Setup - Lists'!B65="","",IF('Setup - Lists'!E65="","",'Setup - Lists'!E65))</f>
        <v/>
      </c>
    </row>
    <row r="66" spans="1:10" ht="15">
      <c r="A66" s="4" t="str">
        <f>IF('Setup - Lists'!A66="","",'Setup - Lists'!A66)</f>
        <v/>
      </c>
      <c r="B66" s="4" t="str">
        <f>IF('Setup - Lists'!B66="","",IF('Setup - Lists'!C66&lt;&gt;"","↳ "&amp;'Setup - Lists'!B66,'Setup - Lists'!B66))</f>
        <v/>
      </c>
      <c r="C66" s="4" t="str">
        <f>IF('Setup - Lists'!B66="","",IF('Setup - Lists'!C66="","",'Setup - Lists'!C66))</f>
        <v/>
      </c>
      <c r="D66" s="4" t="str">
        <f>IF('Setup - Lists'!B66="","",'Setup - Lists'!F66)</f>
        <v/>
      </c>
      <c r="E66" s="24" t="str">
        <f>IF('Setup - Lists'!B66="","",IF('Setup - Lists'!D66="","",'Setup - Lists'!D66))</f>
        <v/>
      </c>
      <c r="F66" s="24" t="str">
        <f>IF(OR(A66="",B66=""),"",IF(D66="CHILD",SUMIFS(Transactions!$G$5:$G$204,Transactions!$C$5:$C$204,A66,Transactions!$D$5:$D$204,'Setup - Lists'!B66),SUMIFS(Transactions!$G$5:$G$204,Transactions!$C$5:$C$204,A66,Transactions!$E$5:$E$204,'Setup - Lists'!B66)))</f>
        <v/>
      </c>
      <c r="G66" s="24" t="str">
        <f>IF(OR(A66="",B66="",D66="CHILD",NOT(ISNUMBER('Setup - Lists'!D66))),"",E66-F66)</f>
        <v/>
      </c>
      <c r="H66" s="27" t="str">
        <f>IF(OR(A66="",B66="",D66="CHILD",'Setup - Lists'!D66=0),"",SUMIFS(Transactions!$G$5:$G$204,Transactions!$C$5:$C$204,A66,Transactions!$E$5:$E$204,'Setup - Lists'!B66)/'Setup - Lists'!D66)</f>
        <v/>
      </c>
      <c r="I66" s="4" t="str">
        <f t="shared" si="2"/>
        <v/>
      </c>
      <c r="J66" s="17" t="str">
        <f>IF('Setup - Lists'!B66="","",IF('Setup - Lists'!E66="","",'Setup - Lists'!E66))</f>
        <v/>
      </c>
    </row>
    <row r="67" spans="1:10" ht="15">
      <c r="A67" s="4" t="str">
        <f>IF('Setup - Lists'!A67="","",'Setup - Lists'!A67)</f>
        <v/>
      </c>
      <c r="B67" s="4" t="str">
        <f>IF('Setup - Lists'!B67="","",IF('Setup - Lists'!C67&lt;&gt;"","↳ "&amp;'Setup - Lists'!B67,'Setup - Lists'!B67))</f>
        <v/>
      </c>
      <c r="C67" s="4" t="str">
        <f>IF('Setup - Lists'!B67="","",IF('Setup - Lists'!C67="","",'Setup - Lists'!C67))</f>
        <v/>
      </c>
      <c r="D67" s="4" t="str">
        <f>IF('Setup - Lists'!B67="","",'Setup - Lists'!F67)</f>
        <v/>
      </c>
      <c r="E67" s="24" t="str">
        <f>IF('Setup - Lists'!B67="","",IF('Setup - Lists'!D67="","",'Setup - Lists'!D67))</f>
        <v/>
      </c>
      <c r="F67" s="24" t="str">
        <f>IF(OR(A67="",B67=""),"",IF(D67="CHILD",SUMIFS(Transactions!$G$5:$G$204,Transactions!$C$5:$C$204,A67,Transactions!$D$5:$D$204,'Setup - Lists'!B67),SUMIFS(Transactions!$G$5:$G$204,Transactions!$C$5:$C$204,A67,Transactions!$E$5:$E$204,'Setup - Lists'!B67)))</f>
        <v/>
      </c>
      <c r="G67" s="24" t="str">
        <f>IF(OR(A67="",B67="",D67="CHILD",NOT(ISNUMBER('Setup - Lists'!D67))),"",E67-F67)</f>
        <v/>
      </c>
      <c r="H67" s="27" t="str">
        <f>IF(OR(A67="",B67="",D67="CHILD",'Setup - Lists'!D67=0),"",SUMIFS(Transactions!$G$5:$G$204,Transactions!$C$5:$C$204,A67,Transactions!$E$5:$E$204,'Setup - Lists'!B67)/'Setup - Lists'!D67)</f>
        <v/>
      </c>
      <c r="I67" s="4" t="str">
        <f t="shared" si="2"/>
        <v/>
      </c>
      <c r="J67" s="17" t="str">
        <f>IF('Setup - Lists'!B67="","",IF('Setup - Lists'!E67="","",'Setup - Lists'!E67))</f>
        <v/>
      </c>
    </row>
    <row r="68" spans="1:10" ht="15">
      <c r="A68" s="4" t="str">
        <f>IF('Setup - Lists'!A68="","",'Setup - Lists'!A68)</f>
        <v/>
      </c>
      <c r="B68" s="4" t="str">
        <f>IF('Setup - Lists'!B68="","",IF('Setup - Lists'!C68&lt;&gt;"","↳ "&amp;'Setup - Lists'!B68,'Setup - Lists'!B68))</f>
        <v/>
      </c>
      <c r="C68" s="4" t="str">
        <f>IF('Setup - Lists'!B68="","",IF('Setup - Lists'!C68="","",'Setup - Lists'!C68))</f>
        <v/>
      </c>
      <c r="D68" s="4" t="str">
        <f>IF('Setup - Lists'!B68="","",'Setup - Lists'!F68)</f>
        <v/>
      </c>
      <c r="E68" s="24" t="str">
        <f>IF('Setup - Lists'!B68="","",IF('Setup - Lists'!D68="","",'Setup - Lists'!D68))</f>
        <v/>
      </c>
      <c r="F68" s="24" t="str">
        <f>IF(OR(A68="",B68=""),"",IF(D68="CHILD",SUMIFS(Transactions!$G$5:$G$204,Transactions!$C$5:$C$204,A68,Transactions!$D$5:$D$204,'Setup - Lists'!B68),SUMIFS(Transactions!$G$5:$G$204,Transactions!$C$5:$C$204,A68,Transactions!$E$5:$E$204,'Setup - Lists'!B68)))</f>
        <v/>
      </c>
      <c r="G68" s="24" t="str">
        <f>IF(OR(A68="",B68="",D68="CHILD",NOT(ISNUMBER('Setup - Lists'!D68))),"",E68-F68)</f>
        <v/>
      </c>
      <c r="H68" s="27" t="str">
        <f>IF(OR(A68="",B68="",D68="CHILD",'Setup - Lists'!D68=0),"",SUMIFS(Transactions!$G$5:$G$204,Transactions!$C$5:$C$204,A68,Transactions!$E$5:$E$204,'Setup - Lists'!B68)/'Setup - Lists'!D68)</f>
        <v/>
      </c>
      <c r="I68" s="4" t="str">
        <f t="shared" si="2"/>
        <v/>
      </c>
      <c r="J68" s="17" t="str">
        <f>IF('Setup - Lists'!B68="","",IF('Setup - Lists'!E68="","",'Setup - Lists'!E68))</f>
        <v/>
      </c>
    </row>
    <row r="69" spans="1:10" ht="15">
      <c r="A69" s="4" t="str">
        <f>IF('Setup - Lists'!A69="","",'Setup - Lists'!A69)</f>
        <v/>
      </c>
      <c r="B69" s="4" t="str">
        <f>IF('Setup - Lists'!B69="","",IF('Setup - Lists'!C69&lt;&gt;"","↳ "&amp;'Setup - Lists'!B69,'Setup - Lists'!B69))</f>
        <v/>
      </c>
      <c r="C69" s="4" t="str">
        <f>IF('Setup - Lists'!B69="","",IF('Setup - Lists'!C69="","",'Setup - Lists'!C69))</f>
        <v/>
      </c>
      <c r="D69" s="4" t="str">
        <f>IF('Setup - Lists'!B69="","",'Setup - Lists'!F69)</f>
        <v/>
      </c>
      <c r="E69" s="24" t="str">
        <f>IF('Setup - Lists'!B69="","",IF('Setup - Lists'!D69="","",'Setup - Lists'!D69))</f>
        <v/>
      </c>
      <c r="F69" s="24" t="str">
        <f>IF(OR(A69="",B69=""),"",IF(D69="CHILD",SUMIFS(Transactions!$G$5:$G$204,Transactions!$C$5:$C$204,A69,Transactions!$D$5:$D$204,'Setup - Lists'!B69),SUMIFS(Transactions!$G$5:$G$204,Transactions!$C$5:$C$204,A69,Transactions!$E$5:$E$204,'Setup - Lists'!B69)))</f>
        <v/>
      </c>
      <c r="G69" s="24" t="str">
        <f>IF(OR(A69="",B69="",D69="CHILD",NOT(ISNUMBER('Setup - Lists'!D69))),"",E69-F69)</f>
        <v/>
      </c>
      <c r="H69" s="27" t="str">
        <f>IF(OR(A69="",B69="",D69="CHILD",'Setup - Lists'!D69=0),"",SUMIFS(Transactions!$G$5:$G$204,Transactions!$C$5:$C$204,A69,Transactions!$E$5:$E$204,'Setup - Lists'!B69)/'Setup - Lists'!D69)</f>
        <v/>
      </c>
      <c r="I69" s="4" t="str">
        <f t="shared" si="2"/>
        <v/>
      </c>
      <c r="J69" s="17" t="str">
        <f>IF('Setup - Lists'!B69="","",IF('Setup - Lists'!E69="","",'Setup - Lists'!E69))</f>
        <v/>
      </c>
    </row>
    <row r="70" spans="1:10" ht="15">
      <c r="A70" s="4" t="str">
        <f>IF('Setup - Lists'!A70="","",'Setup - Lists'!A70)</f>
        <v/>
      </c>
      <c r="B70" s="4" t="str">
        <f>IF('Setup - Lists'!B70="","",IF('Setup - Lists'!C70&lt;&gt;"","↳ "&amp;'Setup - Lists'!B70,'Setup - Lists'!B70))</f>
        <v/>
      </c>
      <c r="C70" s="4" t="str">
        <f>IF('Setup - Lists'!B70="","",IF('Setup - Lists'!C70="","",'Setup - Lists'!C70))</f>
        <v/>
      </c>
      <c r="D70" s="4" t="str">
        <f>IF('Setup - Lists'!B70="","",'Setup - Lists'!F70)</f>
        <v/>
      </c>
      <c r="E70" s="24" t="str">
        <f>IF('Setup - Lists'!B70="","",IF('Setup - Lists'!D70="","",'Setup - Lists'!D70))</f>
        <v/>
      </c>
      <c r="F70" s="24" t="str">
        <f>IF(OR(A70="",B70=""),"",IF(D70="CHILD",SUMIFS(Transactions!$G$5:$G$204,Transactions!$C$5:$C$204,A70,Transactions!$D$5:$D$204,'Setup - Lists'!B70),SUMIFS(Transactions!$G$5:$G$204,Transactions!$C$5:$C$204,A70,Transactions!$E$5:$E$204,'Setup - Lists'!B70)))</f>
        <v/>
      </c>
      <c r="G70" s="24" t="str">
        <f>IF(OR(A70="",B70="",D70="CHILD",NOT(ISNUMBER('Setup - Lists'!D70))),"",E70-F70)</f>
        <v/>
      </c>
      <c r="H70" s="27" t="str">
        <f>IF(OR(A70="",B70="",D70="CHILD",'Setup - Lists'!D70=0),"",SUMIFS(Transactions!$G$5:$G$204,Transactions!$C$5:$C$204,A70,Transactions!$E$5:$E$204,'Setup - Lists'!B70)/'Setup - Lists'!D70)</f>
        <v/>
      </c>
      <c r="I70" s="4" t="str">
        <f t="shared" si="2"/>
        <v/>
      </c>
      <c r="J70" s="17" t="str">
        <f>IF('Setup - Lists'!B70="","",IF('Setup - Lists'!E70="","",'Setup - Lists'!E70))</f>
        <v/>
      </c>
    </row>
    <row r="71" spans="1:10" ht="15">
      <c r="A71" s="4" t="str">
        <f>IF('Setup - Lists'!A71="","",'Setup - Lists'!A71)</f>
        <v/>
      </c>
      <c r="B71" s="4" t="str">
        <f>IF('Setup - Lists'!B71="","",IF('Setup - Lists'!C71&lt;&gt;"","↳ "&amp;'Setup - Lists'!B71,'Setup - Lists'!B71))</f>
        <v/>
      </c>
      <c r="C71" s="4" t="str">
        <f>IF('Setup - Lists'!B71="","",IF('Setup - Lists'!C71="","",'Setup - Lists'!C71))</f>
        <v/>
      </c>
      <c r="D71" s="4" t="str">
        <f>IF('Setup - Lists'!B71="","",'Setup - Lists'!F71)</f>
        <v/>
      </c>
      <c r="E71" s="24" t="str">
        <f>IF('Setup - Lists'!B71="","",IF('Setup - Lists'!D71="","",'Setup - Lists'!D71))</f>
        <v/>
      </c>
      <c r="F71" s="24" t="str">
        <f>IF(OR(A71="",B71=""),"",IF(D71="CHILD",SUMIFS(Transactions!$G$5:$G$204,Transactions!$C$5:$C$204,A71,Transactions!$D$5:$D$204,'Setup - Lists'!B71),SUMIFS(Transactions!$G$5:$G$204,Transactions!$C$5:$C$204,A71,Transactions!$E$5:$E$204,'Setup - Lists'!B71)))</f>
        <v/>
      </c>
      <c r="G71" s="24" t="str">
        <f>IF(OR(A71="",B71="",D71="CHILD",NOT(ISNUMBER('Setup - Lists'!D71))),"",E71-F71)</f>
        <v/>
      </c>
      <c r="H71" s="27" t="str">
        <f>IF(OR(A71="",B71="",D71="CHILD",'Setup - Lists'!D71=0),"",SUMIFS(Transactions!$G$5:$G$204,Transactions!$C$5:$C$204,A71,Transactions!$E$5:$E$204,'Setup - Lists'!B71)/'Setup - Lists'!D71)</f>
        <v/>
      </c>
      <c r="I71" s="4" t="str">
        <f t="shared" si="2"/>
        <v/>
      </c>
      <c r="J71" s="17" t="str">
        <f>IF('Setup - Lists'!B71="","",IF('Setup - Lists'!E71="","",'Setup - Lists'!E71))</f>
        <v/>
      </c>
    </row>
    <row r="72" spans="1:10" ht="15">
      <c r="A72" s="4" t="str">
        <f>IF('Setup - Lists'!A72="","",'Setup - Lists'!A72)</f>
        <v/>
      </c>
      <c r="B72" s="4" t="str">
        <f>IF('Setup - Lists'!B72="","",IF('Setup - Lists'!C72&lt;&gt;"","↳ "&amp;'Setup - Lists'!B72,'Setup - Lists'!B72))</f>
        <v/>
      </c>
      <c r="C72" s="4" t="str">
        <f>IF('Setup - Lists'!B72="","",IF('Setup - Lists'!C72="","",'Setup - Lists'!C72))</f>
        <v/>
      </c>
      <c r="D72" s="4" t="str">
        <f>IF('Setup - Lists'!B72="","",'Setup - Lists'!F72)</f>
        <v/>
      </c>
      <c r="E72" s="24" t="str">
        <f>IF('Setup - Lists'!B72="","",IF('Setup - Lists'!D72="","",'Setup - Lists'!D72))</f>
        <v/>
      </c>
      <c r="F72" s="24" t="str">
        <f>IF(OR(A72="",B72=""),"",IF(D72="CHILD",SUMIFS(Transactions!$G$5:$G$204,Transactions!$C$5:$C$204,A72,Transactions!$D$5:$D$204,'Setup - Lists'!B72),SUMIFS(Transactions!$G$5:$G$204,Transactions!$C$5:$C$204,A72,Transactions!$E$5:$E$204,'Setup - Lists'!B72)))</f>
        <v/>
      </c>
      <c r="G72" s="24" t="str">
        <f>IF(OR(A72="",B72="",D72="CHILD",NOT(ISNUMBER('Setup - Lists'!D72))),"",E72-F72)</f>
        <v/>
      </c>
      <c r="H72" s="27" t="str">
        <f>IF(OR(A72="",B72="",D72="CHILD",'Setup - Lists'!D72=0),"",SUMIFS(Transactions!$G$5:$G$204,Transactions!$C$5:$C$204,A72,Transactions!$E$5:$E$204,'Setup - Lists'!B72)/'Setup - Lists'!D72)</f>
        <v/>
      </c>
      <c r="I72" s="4" t="str">
        <f t="shared" si="2"/>
        <v/>
      </c>
      <c r="J72" s="17" t="str">
        <f>IF('Setup - Lists'!B72="","",IF('Setup - Lists'!E72="","",'Setup - Lists'!E72))</f>
        <v/>
      </c>
    </row>
    <row r="73" spans="1:10" ht="15">
      <c r="A73" s="4" t="str">
        <f>IF('Setup - Lists'!A73="","",'Setup - Lists'!A73)</f>
        <v/>
      </c>
      <c r="B73" s="4" t="str">
        <f>IF('Setup - Lists'!B73="","",IF('Setup - Lists'!C73&lt;&gt;"","↳ "&amp;'Setup - Lists'!B73,'Setup - Lists'!B73))</f>
        <v/>
      </c>
      <c r="C73" s="4" t="str">
        <f>IF('Setup - Lists'!B73="","",IF('Setup - Lists'!C73="","",'Setup - Lists'!C73))</f>
        <v/>
      </c>
      <c r="D73" s="4" t="str">
        <f>IF('Setup - Lists'!B73="","",'Setup - Lists'!F73)</f>
        <v/>
      </c>
      <c r="E73" s="24" t="str">
        <f>IF('Setup - Lists'!B73="","",IF('Setup - Lists'!D73="","",'Setup - Lists'!D73))</f>
        <v/>
      </c>
      <c r="F73" s="24" t="str">
        <f>IF(OR(A73="",B73=""),"",IF(D73="CHILD",SUMIFS(Transactions!$G$5:$G$204,Transactions!$C$5:$C$204,A73,Transactions!$D$5:$D$204,'Setup - Lists'!B73),SUMIFS(Transactions!$G$5:$G$204,Transactions!$C$5:$C$204,A73,Transactions!$E$5:$E$204,'Setup - Lists'!B73)))</f>
        <v/>
      </c>
      <c r="G73" s="24" t="str">
        <f>IF(OR(A73="",B73="",D73="CHILD",NOT(ISNUMBER('Setup - Lists'!D73))),"",E73-F73)</f>
        <v/>
      </c>
      <c r="H73" s="27" t="str">
        <f>IF(OR(A73="",B73="",D73="CHILD",'Setup - Lists'!D73=0),"",SUMIFS(Transactions!$G$5:$G$204,Transactions!$C$5:$C$204,A73,Transactions!$E$5:$E$204,'Setup - Lists'!B73)/'Setup - Lists'!D73)</f>
        <v/>
      </c>
      <c r="I73" s="4" t="str">
        <f t="shared" si="2"/>
        <v/>
      </c>
      <c r="J73" s="17" t="str">
        <f>IF('Setup - Lists'!B73="","",IF('Setup - Lists'!E73="","",'Setup - Lists'!E73))</f>
        <v/>
      </c>
    </row>
    <row r="74" spans="1:10" ht="15">
      <c r="A74" s="4" t="str">
        <f>IF('Setup - Lists'!A74="","",'Setup - Lists'!A74)</f>
        <v/>
      </c>
      <c r="B74" s="4" t="str">
        <f>IF('Setup - Lists'!B74="","",IF('Setup - Lists'!C74&lt;&gt;"","↳ "&amp;'Setup - Lists'!B74,'Setup - Lists'!B74))</f>
        <v/>
      </c>
      <c r="C74" s="4" t="str">
        <f>IF('Setup - Lists'!B74="","",IF('Setup - Lists'!C74="","",'Setup - Lists'!C74))</f>
        <v/>
      </c>
      <c r="D74" s="4" t="str">
        <f>IF('Setup - Lists'!B74="","",'Setup - Lists'!F74)</f>
        <v/>
      </c>
      <c r="E74" s="24" t="str">
        <f>IF('Setup - Lists'!B74="","",IF('Setup - Lists'!D74="","",'Setup - Lists'!D74))</f>
        <v/>
      </c>
      <c r="F74" s="24" t="str">
        <f>IF(OR(A74="",B74=""),"",IF(D74="CHILD",SUMIFS(Transactions!$G$5:$G$204,Transactions!$C$5:$C$204,A74,Transactions!$D$5:$D$204,'Setup - Lists'!B74),SUMIFS(Transactions!$G$5:$G$204,Transactions!$C$5:$C$204,A74,Transactions!$E$5:$E$204,'Setup - Lists'!B74)))</f>
        <v/>
      </c>
      <c r="G74" s="24" t="str">
        <f>IF(OR(A74="",B74="",D74="CHILD",NOT(ISNUMBER('Setup - Lists'!D74))),"",E74-F74)</f>
        <v/>
      </c>
      <c r="H74" s="27" t="str">
        <f>IF(OR(A74="",B74="",D74="CHILD",'Setup - Lists'!D74=0),"",SUMIFS(Transactions!$G$5:$G$204,Transactions!$C$5:$C$204,A74,Transactions!$E$5:$E$204,'Setup - Lists'!B74)/'Setup - Lists'!D74)</f>
        <v/>
      </c>
      <c r="I74" s="4" t="str">
        <f t="shared" si="2"/>
        <v/>
      </c>
      <c r="J74" s="17" t="str">
        <f>IF('Setup - Lists'!B74="","",IF('Setup - Lists'!E74="","",'Setup - Lists'!E74))</f>
        <v/>
      </c>
    </row>
    <row r="75" spans="1:10" ht="15">
      <c r="A75" s="4" t="str">
        <f>IF('Setup - Lists'!A75="","",'Setup - Lists'!A75)</f>
        <v/>
      </c>
      <c r="B75" s="4" t="str">
        <f>IF('Setup - Lists'!B75="","",IF('Setup - Lists'!C75&lt;&gt;"","↳ "&amp;'Setup - Lists'!B75,'Setup - Lists'!B75))</f>
        <v/>
      </c>
      <c r="C75" s="4" t="str">
        <f>IF('Setup - Lists'!B75="","",IF('Setup - Lists'!C75="","",'Setup - Lists'!C75))</f>
        <v/>
      </c>
      <c r="D75" s="4" t="str">
        <f>IF('Setup - Lists'!B75="","",'Setup - Lists'!F75)</f>
        <v/>
      </c>
      <c r="E75" s="24" t="str">
        <f>IF('Setup - Lists'!B75="","",IF('Setup - Lists'!D75="","",'Setup - Lists'!D75))</f>
        <v/>
      </c>
      <c r="F75" s="24" t="str">
        <f>IF(OR(A75="",B75=""),"",IF(D75="CHILD",SUMIFS(Transactions!$G$5:$G$204,Transactions!$C$5:$C$204,A75,Transactions!$D$5:$D$204,'Setup - Lists'!B75),SUMIFS(Transactions!$G$5:$G$204,Transactions!$C$5:$C$204,A75,Transactions!$E$5:$E$204,'Setup - Lists'!B75)))</f>
        <v/>
      </c>
      <c r="G75" s="24" t="str">
        <f>IF(OR(A75="",B75="",D75="CHILD",NOT(ISNUMBER('Setup - Lists'!D75))),"",E75-F75)</f>
        <v/>
      </c>
      <c r="H75" s="27" t="str">
        <f>IF(OR(A75="",B75="",D75="CHILD",'Setup - Lists'!D75=0),"",SUMIFS(Transactions!$G$5:$G$204,Transactions!$C$5:$C$204,A75,Transactions!$E$5:$E$204,'Setup - Lists'!B75)/'Setup - Lists'!D75)</f>
        <v/>
      </c>
      <c r="I75" s="4" t="str">
        <f t="shared" si="2"/>
        <v/>
      </c>
      <c r="J75" s="17" t="str">
        <f>IF('Setup - Lists'!B75="","",IF('Setup - Lists'!E75="","",'Setup - Lists'!E75))</f>
        <v/>
      </c>
    </row>
    <row r="76" spans="1:10" ht="15">
      <c r="A76" s="4" t="str">
        <f>IF('Setup - Lists'!A76="","",'Setup - Lists'!A76)</f>
        <v/>
      </c>
      <c r="B76" s="4" t="str">
        <f>IF('Setup - Lists'!B76="","",IF('Setup - Lists'!C76&lt;&gt;"","↳ "&amp;'Setup - Lists'!B76,'Setup - Lists'!B76))</f>
        <v/>
      </c>
      <c r="C76" s="4" t="str">
        <f>IF('Setup - Lists'!B76="","",IF('Setup - Lists'!C76="","",'Setup - Lists'!C76))</f>
        <v/>
      </c>
      <c r="D76" s="4" t="str">
        <f>IF('Setup - Lists'!B76="","",'Setup - Lists'!F76)</f>
        <v/>
      </c>
      <c r="E76" s="24" t="str">
        <f>IF('Setup - Lists'!B76="","",IF('Setup - Lists'!D76="","",'Setup - Lists'!D76))</f>
        <v/>
      </c>
      <c r="F76" s="24" t="str">
        <f>IF(OR(A76="",B76=""),"",IF(D76="CHILD",SUMIFS(Transactions!$G$5:$G$204,Transactions!$C$5:$C$204,A76,Transactions!$D$5:$D$204,'Setup - Lists'!B76),SUMIFS(Transactions!$G$5:$G$204,Transactions!$C$5:$C$204,A76,Transactions!$E$5:$E$204,'Setup - Lists'!B76)))</f>
        <v/>
      </c>
      <c r="G76" s="24" t="str">
        <f>IF(OR(A76="",B76="",D76="CHILD",NOT(ISNUMBER('Setup - Lists'!D76))),"",E76-F76)</f>
        <v/>
      </c>
      <c r="H76" s="27" t="str">
        <f>IF(OR(A76="",B76="",D76="CHILD",'Setup - Lists'!D76=0),"",SUMIFS(Transactions!$G$5:$G$204,Transactions!$C$5:$C$204,A76,Transactions!$E$5:$E$204,'Setup - Lists'!B76)/'Setup - Lists'!D76)</f>
        <v/>
      </c>
      <c r="I76" s="4" t="str">
        <f t="shared" si="2"/>
        <v/>
      </c>
      <c r="J76" s="17" t="str">
        <f>IF('Setup - Lists'!B76="","",IF('Setup - Lists'!E76="","",'Setup - Lists'!E76))</f>
        <v/>
      </c>
    </row>
    <row r="77" spans="1:10" ht="15">
      <c r="A77" s="4" t="str">
        <f>IF('Setup - Lists'!A77="","",'Setup - Lists'!A77)</f>
        <v/>
      </c>
      <c r="B77" s="4" t="str">
        <f>IF('Setup - Lists'!B77="","",IF('Setup - Lists'!C77&lt;&gt;"","↳ "&amp;'Setup - Lists'!B77,'Setup - Lists'!B77))</f>
        <v/>
      </c>
      <c r="C77" s="4" t="str">
        <f>IF('Setup - Lists'!B77="","",IF('Setup - Lists'!C77="","",'Setup - Lists'!C77))</f>
        <v/>
      </c>
      <c r="D77" s="4" t="str">
        <f>IF('Setup - Lists'!B77="","",'Setup - Lists'!F77)</f>
        <v/>
      </c>
      <c r="E77" s="24" t="str">
        <f>IF('Setup - Lists'!B77="","",IF('Setup - Lists'!D77="","",'Setup - Lists'!D77))</f>
        <v/>
      </c>
      <c r="F77" s="24" t="str">
        <f>IF(OR(A77="",B77=""),"",IF(D77="CHILD",SUMIFS(Transactions!$G$5:$G$204,Transactions!$C$5:$C$204,A77,Transactions!$D$5:$D$204,'Setup - Lists'!B77),SUMIFS(Transactions!$G$5:$G$204,Transactions!$C$5:$C$204,A77,Transactions!$E$5:$E$204,'Setup - Lists'!B77)))</f>
        <v/>
      </c>
      <c r="G77" s="24" t="str">
        <f>IF(OR(A77="",B77="",D77="CHILD",NOT(ISNUMBER('Setup - Lists'!D77))),"",E77-F77)</f>
        <v/>
      </c>
      <c r="H77" s="27" t="str">
        <f>IF(OR(A77="",B77="",D77="CHILD",'Setup - Lists'!D77=0),"",SUMIFS(Transactions!$G$5:$G$204,Transactions!$C$5:$C$204,A77,Transactions!$E$5:$E$204,'Setup - Lists'!B77)/'Setup - Lists'!D77)</f>
        <v/>
      </c>
      <c r="I77" s="4" t="str">
        <f t="shared" si="2"/>
        <v/>
      </c>
      <c r="J77" s="17" t="str">
        <f>IF('Setup - Lists'!B77="","",IF('Setup - Lists'!E77="","",'Setup - Lists'!E77))</f>
        <v/>
      </c>
    </row>
    <row r="78" spans="1:10" ht="15">
      <c r="A78" s="4" t="str">
        <f>IF('Setup - Lists'!A78="","",'Setup - Lists'!A78)</f>
        <v/>
      </c>
      <c r="B78" s="4" t="str">
        <f>IF('Setup - Lists'!B78="","",IF('Setup - Lists'!C78&lt;&gt;"","↳ "&amp;'Setup - Lists'!B78,'Setup - Lists'!B78))</f>
        <v/>
      </c>
      <c r="C78" s="4" t="str">
        <f>IF('Setup - Lists'!B78="","",IF('Setup - Lists'!C78="","",'Setup - Lists'!C78))</f>
        <v/>
      </c>
      <c r="D78" s="4" t="str">
        <f>IF('Setup - Lists'!B78="","",'Setup - Lists'!F78)</f>
        <v/>
      </c>
      <c r="E78" s="24" t="str">
        <f>IF('Setup - Lists'!B78="","",IF('Setup - Lists'!D78="","",'Setup - Lists'!D78))</f>
        <v/>
      </c>
      <c r="F78" s="24" t="str">
        <f>IF(OR(A78="",B78=""),"",IF(D78="CHILD",SUMIFS(Transactions!$G$5:$G$204,Transactions!$C$5:$C$204,A78,Transactions!$D$5:$D$204,'Setup - Lists'!B78),SUMIFS(Transactions!$G$5:$G$204,Transactions!$C$5:$C$204,A78,Transactions!$E$5:$E$204,'Setup - Lists'!B78)))</f>
        <v/>
      </c>
      <c r="G78" s="24" t="str">
        <f>IF(OR(A78="",B78="",D78="CHILD",NOT(ISNUMBER('Setup - Lists'!D78))),"",E78-F78)</f>
        <v/>
      </c>
      <c r="H78" s="27" t="str">
        <f>IF(OR(A78="",B78="",D78="CHILD",'Setup - Lists'!D78=0),"",SUMIFS(Transactions!$G$5:$G$204,Transactions!$C$5:$C$204,A78,Transactions!$E$5:$E$204,'Setup - Lists'!B78)/'Setup - Lists'!D78)</f>
        <v/>
      </c>
      <c r="I78" s="4" t="str">
        <f t="shared" si="2"/>
        <v/>
      </c>
      <c r="J78" s="17" t="str">
        <f>IF('Setup - Lists'!B78="","",IF('Setup - Lists'!E78="","",'Setup - Lists'!E78))</f>
        <v/>
      </c>
    </row>
    <row r="79" spans="1:10" ht="15">
      <c r="A79" s="4" t="str">
        <f>IF('Setup - Lists'!A79="","",'Setup - Lists'!A79)</f>
        <v/>
      </c>
      <c r="B79" s="4" t="str">
        <f>IF('Setup - Lists'!B79="","",IF('Setup - Lists'!C79&lt;&gt;"","↳ "&amp;'Setup - Lists'!B79,'Setup - Lists'!B79))</f>
        <v/>
      </c>
      <c r="C79" s="4" t="str">
        <f>IF('Setup - Lists'!B79="","",IF('Setup - Lists'!C79="","",'Setup - Lists'!C79))</f>
        <v/>
      </c>
      <c r="D79" s="4" t="str">
        <f>IF('Setup - Lists'!B79="","",'Setup - Lists'!F79)</f>
        <v/>
      </c>
      <c r="E79" s="24" t="str">
        <f>IF('Setup - Lists'!B79="","",IF('Setup - Lists'!D79="","",'Setup - Lists'!D79))</f>
        <v/>
      </c>
      <c r="F79" s="24" t="str">
        <f>IF(OR(A79="",B79=""),"",IF(D79="CHILD",SUMIFS(Transactions!$G$5:$G$204,Transactions!$C$5:$C$204,A79,Transactions!$D$5:$D$204,'Setup - Lists'!B79),SUMIFS(Transactions!$G$5:$G$204,Transactions!$C$5:$C$204,A79,Transactions!$E$5:$E$204,'Setup - Lists'!B79)))</f>
        <v/>
      </c>
      <c r="G79" s="24" t="str">
        <f>IF(OR(A79="",B79="",D79="CHILD",NOT(ISNUMBER('Setup - Lists'!D79))),"",E79-F79)</f>
        <v/>
      </c>
      <c r="H79" s="27" t="str">
        <f>IF(OR(A79="",B79="",D79="CHILD",'Setup - Lists'!D79=0),"",SUMIFS(Transactions!$G$5:$G$204,Transactions!$C$5:$C$204,A79,Transactions!$E$5:$E$204,'Setup - Lists'!B79)/'Setup - Lists'!D79)</f>
        <v/>
      </c>
      <c r="I79" s="4" t="str">
        <f t="shared" si="2"/>
        <v/>
      </c>
      <c r="J79" s="17" t="str">
        <f>IF('Setup - Lists'!B79="","",IF('Setup - Lists'!E79="","",'Setup - Lists'!E79))</f>
        <v/>
      </c>
    </row>
    <row r="80" spans="1:10" ht="15">
      <c r="A80" s="4" t="str">
        <f>IF('Setup - Lists'!A80="","",'Setup - Lists'!A80)</f>
        <v/>
      </c>
      <c r="B80" s="4" t="str">
        <f>IF('Setup - Lists'!B80="","",IF('Setup - Lists'!C80&lt;&gt;"","↳ "&amp;'Setup - Lists'!B80,'Setup - Lists'!B80))</f>
        <v/>
      </c>
      <c r="C80" s="4" t="str">
        <f>IF('Setup - Lists'!B80="","",IF('Setup - Lists'!C80="","",'Setup - Lists'!C80))</f>
        <v/>
      </c>
      <c r="D80" s="4" t="str">
        <f>IF('Setup - Lists'!B80="","",'Setup - Lists'!F80)</f>
        <v/>
      </c>
      <c r="E80" s="24" t="str">
        <f>IF('Setup - Lists'!B80="","",IF('Setup - Lists'!D80="","",'Setup - Lists'!D80))</f>
        <v/>
      </c>
      <c r="F80" s="24" t="str">
        <f>IF(OR(A80="",B80=""),"",IF(D80="CHILD",SUMIFS(Transactions!$G$5:$G$204,Transactions!$C$5:$C$204,A80,Transactions!$D$5:$D$204,'Setup - Lists'!B80),SUMIFS(Transactions!$G$5:$G$204,Transactions!$C$5:$C$204,A80,Transactions!$E$5:$E$204,'Setup - Lists'!B80)))</f>
        <v/>
      </c>
      <c r="G80" s="24" t="str">
        <f>IF(OR(A80="",B80="",D80="CHILD",NOT(ISNUMBER('Setup - Lists'!D80))),"",E80-F80)</f>
        <v/>
      </c>
      <c r="H80" s="27" t="str">
        <f>IF(OR(A80="",B80="",D80="CHILD",'Setup - Lists'!D80=0),"",SUMIFS(Transactions!$G$5:$G$204,Transactions!$C$5:$C$204,A80,Transactions!$E$5:$E$204,'Setup - Lists'!B80)/'Setup - Lists'!D80)</f>
        <v/>
      </c>
      <c r="I80" s="4" t="str">
        <f t="shared" si="2"/>
        <v/>
      </c>
      <c r="J80" s="17" t="str">
        <f>IF('Setup - Lists'!B80="","",IF('Setup - Lists'!E80="","",'Setup - Lists'!E80))</f>
        <v/>
      </c>
    </row>
    <row r="81" spans="1:10" ht="15">
      <c r="A81" s="4" t="str">
        <f>IF('Setup - Lists'!A81="","",'Setup - Lists'!A81)</f>
        <v/>
      </c>
      <c r="B81" s="4" t="str">
        <f>IF('Setup - Lists'!B81="","",IF('Setup - Lists'!C81&lt;&gt;"","↳ "&amp;'Setup - Lists'!B81,'Setup - Lists'!B81))</f>
        <v/>
      </c>
      <c r="C81" s="4" t="str">
        <f>IF('Setup - Lists'!B81="","",IF('Setup - Lists'!C81="","",'Setup - Lists'!C81))</f>
        <v/>
      </c>
      <c r="D81" s="4" t="str">
        <f>IF('Setup - Lists'!B81="","",'Setup - Lists'!F81)</f>
        <v/>
      </c>
      <c r="E81" s="24" t="str">
        <f>IF('Setup - Lists'!B81="","",IF('Setup - Lists'!D81="","",'Setup - Lists'!D81))</f>
        <v/>
      </c>
      <c r="F81" s="24" t="str">
        <f>IF(OR(A81="",B81=""),"",IF(D81="CHILD",SUMIFS(Transactions!$G$5:$G$204,Transactions!$C$5:$C$204,A81,Transactions!$D$5:$D$204,'Setup - Lists'!B81),SUMIFS(Transactions!$G$5:$G$204,Transactions!$C$5:$C$204,A81,Transactions!$E$5:$E$204,'Setup - Lists'!B81)))</f>
        <v/>
      </c>
      <c r="G81" s="24" t="str">
        <f>IF(OR(A81="",B81="",D81="CHILD",NOT(ISNUMBER('Setup - Lists'!D81))),"",E81-F81)</f>
        <v/>
      </c>
      <c r="H81" s="27" t="str">
        <f>IF(OR(A81="",B81="",D81="CHILD",'Setup - Lists'!D81=0),"",SUMIFS(Transactions!$G$5:$G$204,Transactions!$C$5:$C$204,A81,Transactions!$E$5:$E$204,'Setup - Lists'!B81)/'Setup - Lists'!D81)</f>
        <v/>
      </c>
      <c r="I81" s="4" t="str">
        <f t="shared" si="2"/>
        <v/>
      </c>
      <c r="J81" s="17" t="str">
        <f>IF('Setup - Lists'!B81="","",IF('Setup - Lists'!E81="","",'Setup - Lists'!E81))</f>
        <v/>
      </c>
    </row>
    <row r="82" spans="1:10" ht="15">
      <c r="A82" s="4" t="str">
        <f>IF('Setup - Lists'!A82="","",'Setup - Lists'!A82)</f>
        <v/>
      </c>
      <c r="B82" s="4" t="str">
        <f>IF('Setup - Lists'!B82="","",IF('Setup - Lists'!C82&lt;&gt;"","↳ "&amp;'Setup - Lists'!B82,'Setup - Lists'!B82))</f>
        <v/>
      </c>
      <c r="C82" s="4" t="str">
        <f>IF('Setup - Lists'!B82="","",IF('Setup - Lists'!C82="","",'Setup - Lists'!C82))</f>
        <v/>
      </c>
      <c r="D82" s="4" t="str">
        <f>IF('Setup - Lists'!B82="","",'Setup - Lists'!F82)</f>
        <v/>
      </c>
      <c r="E82" s="24" t="str">
        <f>IF('Setup - Lists'!B82="","",IF('Setup - Lists'!D82="","",'Setup - Lists'!D82))</f>
        <v/>
      </c>
      <c r="F82" s="24" t="str">
        <f>IF(OR(A82="",B82=""),"",IF(D82="CHILD",SUMIFS(Transactions!$G$5:$G$204,Transactions!$C$5:$C$204,A82,Transactions!$D$5:$D$204,'Setup - Lists'!B82),SUMIFS(Transactions!$G$5:$G$204,Transactions!$C$5:$C$204,A82,Transactions!$E$5:$E$204,'Setup - Lists'!B82)))</f>
        <v/>
      </c>
      <c r="G82" s="24" t="str">
        <f>IF(OR(A82="",B82="",D82="CHILD",NOT(ISNUMBER('Setup - Lists'!D82))),"",E82-F82)</f>
        <v/>
      </c>
      <c r="H82" s="27" t="str">
        <f>IF(OR(A82="",B82="",D82="CHILD",'Setup - Lists'!D82=0),"",SUMIFS(Transactions!$G$5:$G$204,Transactions!$C$5:$C$204,A82,Transactions!$E$5:$E$204,'Setup - Lists'!B82)/'Setup - Lists'!D82)</f>
        <v/>
      </c>
      <c r="I82" s="4" t="str">
        <f t="shared" si="2"/>
        <v/>
      </c>
      <c r="J82" s="17" t="str">
        <f>IF('Setup - Lists'!B82="","",IF('Setup - Lists'!E82="","",'Setup - Lists'!E82))</f>
        <v/>
      </c>
    </row>
    <row r="83" spans="1:10" ht="15">
      <c r="A83" s="4" t="str">
        <f>IF('Setup - Lists'!A83="","",'Setup - Lists'!A83)</f>
        <v/>
      </c>
      <c r="B83" s="4" t="str">
        <f>IF('Setup - Lists'!B83="","",IF('Setup - Lists'!C83&lt;&gt;"","↳ "&amp;'Setup - Lists'!B83,'Setup - Lists'!B83))</f>
        <v/>
      </c>
      <c r="C83" s="4" t="str">
        <f>IF('Setup - Lists'!B83="","",IF('Setup - Lists'!C83="","",'Setup - Lists'!C83))</f>
        <v/>
      </c>
      <c r="D83" s="4" t="str">
        <f>IF('Setup - Lists'!B83="","",'Setup - Lists'!F83)</f>
        <v/>
      </c>
      <c r="E83" s="24" t="str">
        <f>IF('Setup - Lists'!B83="","",IF('Setup - Lists'!D83="","",'Setup - Lists'!D83))</f>
        <v/>
      </c>
      <c r="F83" s="24" t="str">
        <f>IF(OR(A83="",B83=""),"",IF(D83="CHILD",SUMIFS(Transactions!$G$5:$G$204,Transactions!$C$5:$C$204,A83,Transactions!$D$5:$D$204,'Setup - Lists'!B83),SUMIFS(Transactions!$G$5:$G$204,Transactions!$C$5:$C$204,A83,Transactions!$E$5:$E$204,'Setup - Lists'!B83)))</f>
        <v/>
      </c>
      <c r="G83" s="24" t="str">
        <f>IF(OR(A83="",B83="",D83="CHILD",NOT(ISNUMBER('Setup - Lists'!D83))),"",E83-F83)</f>
        <v/>
      </c>
      <c r="H83" s="27" t="str">
        <f>IF(OR(A83="",B83="",D83="CHILD",'Setup - Lists'!D83=0),"",SUMIFS(Transactions!$G$5:$G$204,Transactions!$C$5:$C$204,A83,Transactions!$E$5:$E$204,'Setup - Lists'!B83)/'Setup - Lists'!D83)</f>
        <v/>
      </c>
      <c r="I83" s="4" t="str">
        <f t="shared" si="2"/>
        <v/>
      </c>
      <c r="J83" s="17" t="str">
        <f>IF('Setup - Lists'!B83="","",IF('Setup - Lists'!E83="","",'Setup - Lists'!E83))</f>
        <v/>
      </c>
    </row>
    <row r="84" spans="1:10" ht="15">
      <c r="A84" s="4" t="str">
        <f>IF('Setup - Lists'!A84="","",'Setup - Lists'!A84)</f>
        <v/>
      </c>
      <c r="B84" s="4" t="str">
        <f>IF('Setup - Lists'!B84="","",IF('Setup - Lists'!C84&lt;&gt;"","↳ "&amp;'Setup - Lists'!B84,'Setup - Lists'!B84))</f>
        <v/>
      </c>
      <c r="C84" s="4" t="str">
        <f>IF('Setup - Lists'!B84="","",IF('Setup - Lists'!C84="","",'Setup - Lists'!C84))</f>
        <v/>
      </c>
      <c r="D84" s="4" t="str">
        <f>IF('Setup - Lists'!B84="","",'Setup - Lists'!F84)</f>
        <v/>
      </c>
      <c r="E84" s="24" t="str">
        <f>IF('Setup - Lists'!B84="","",IF('Setup - Lists'!D84="","",'Setup - Lists'!D84))</f>
        <v/>
      </c>
      <c r="F84" s="24" t="str">
        <f>IF(OR(A84="",B84=""),"",IF(D84="CHILD",SUMIFS(Transactions!$G$5:$G$204,Transactions!$C$5:$C$204,A84,Transactions!$D$5:$D$204,'Setup - Lists'!B84),SUMIFS(Transactions!$G$5:$G$204,Transactions!$C$5:$C$204,A84,Transactions!$E$5:$E$204,'Setup - Lists'!B84)))</f>
        <v/>
      </c>
      <c r="G84" s="24" t="str">
        <f>IF(OR(A84="",B84="",D84="CHILD",NOT(ISNUMBER('Setup - Lists'!D84))),"",E84-F84)</f>
        <v/>
      </c>
      <c r="H84" s="27" t="str">
        <f>IF(OR(A84="",B84="",D84="CHILD",'Setup - Lists'!D84=0),"",SUMIFS(Transactions!$G$5:$G$204,Transactions!$C$5:$C$204,A84,Transactions!$E$5:$E$204,'Setup - Lists'!B84)/'Setup - Lists'!D84)</f>
        <v/>
      </c>
      <c r="I84" s="4" t="str">
        <f t="shared" si="2"/>
        <v/>
      </c>
      <c r="J84" s="17" t="str">
        <f>IF('Setup - Lists'!B84="","",IF('Setup - Lists'!E84="","",'Setup - Lists'!E84))</f>
        <v/>
      </c>
    </row>
    <row r="85" spans="1:10" ht="15">
      <c r="A85" s="4" t="str">
        <f>IF('Setup - Lists'!A85="","",'Setup - Lists'!A85)</f>
        <v/>
      </c>
      <c r="B85" s="4" t="str">
        <f>IF('Setup - Lists'!B85="","",IF('Setup - Lists'!C85&lt;&gt;"","↳ "&amp;'Setup - Lists'!B85,'Setup - Lists'!B85))</f>
        <v/>
      </c>
      <c r="C85" s="4" t="str">
        <f>IF('Setup - Lists'!B85="","",IF('Setup - Lists'!C85="","",'Setup - Lists'!C85))</f>
        <v/>
      </c>
      <c r="D85" s="4" t="str">
        <f>IF('Setup - Lists'!B85="","",'Setup - Lists'!F85)</f>
        <v/>
      </c>
      <c r="E85" s="24" t="str">
        <f>IF('Setup - Lists'!B85="","",IF('Setup - Lists'!D85="","",'Setup - Lists'!D85))</f>
        <v/>
      </c>
      <c r="F85" s="24" t="str">
        <f>IF(OR(A85="",B85=""),"",IF(D85="CHILD",SUMIFS(Transactions!$G$5:$G$204,Transactions!$C$5:$C$204,A85,Transactions!$D$5:$D$204,'Setup - Lists'!B85),SUMIFS(Transactions!$G$5:$G$204,Transactions!$C$5:$C$204,A85,Transactions!$E$5:$E$204,'Setup - Lists'!B85)))</f>
        <v/>
      </c>
      <c r="G85" s="24" t="str">
        <f>IF(OR(A85="",B85="",D85="CHILD",NOT(ISNUMBER('Setup - Lists'!D85))),"",E85-F85)</f>
        <v/>
      </c>
      <c r="H85" s="27" t="str">
        <f>IF(OR(A85="",B85="",D85="CHILD",'Setup - Lists'!D85=0),"",SUMIFS(Transactions!$G$5:$G$204,Transactions!$C$5:$C$204,A85,Transactions!$E$5:$E$204,'Setup - Lists'!B85)/'Setup - Lists'!D85)</f>
        <v/>
      </c>
      <c r="I85" s="4" t="str">
        <f t="shared" si="2"/>
        <v/>
      </c>
      <c r="J85" s="17" t="str">
        <f>IF('Setup - Lists'!B85="","",IF('Setup - Lists'!E85="","",'Setup - Lists'!E85))</f>
        <v/>
      </c>
    </row>
    <row r="86" spans="1:10" ht="15">
      <c r="A86" s="4" t="str">
        <f>IF('Setup - Lists'!A86="","",'Setup - Lists'!A86)</f>
        <v/>
      </c>
      <c r="B86" s="4" t="str">
        <f>IF('Setup - Lists'!B86="","",IF('Setup - Lists'!C86&lt;&gt;"","↳ "&amp;'Setup - Lists'!B86,'Setup - Lists'!B86))</f>
        <v/>
      </c>
      <c r="C86" s="4" t="str">
        <f>IF('Setup - Lists'!B86="","",IF('Setup - Lists'!C86="","",'Setup - Lists'!C86))</f>
        <v/>
      </c>
      <c r="D86" s="4" t="str">
        <f>IF('Setup - Lists'!B86="","",'Setup - Lists'!F86)</f>
        <v/>
      </c>
      <c r="E86" s="24" t="str">
        <f>IF('Setup - Lists'!B86="","",IF('Setup - Lists'!D86="","",'Setup - Lists'!D86))</f>
        <v/>
      </c>
      <c r="F86" s="24" t="str">
        <f>IF(OR(A86="",B86=""),"",IF(D86="CHILD",SUMIFS(Transactions!$G$5:$G$204,Transactions!$C$5:$C$204,A86,Transactions!$D$5:$D$204,'Setup - Lists'!B86),SUMIFS(Transactions!$G$5:$G$204,Transactions!$C$5:$C$204,A86,Transactions!$E$5:$E$204,'Setup - Lists'!B86)))</f>
        <v/>
      </c>
      <c r="G86" s="24" t="str">
        <f>IF(OR(A86="",B86="",D86="CHILD",NOT(ISNUMBER('Setup - Lists'!D86))),"",E86-F86)</f>
        <v/>
      </c>
      <c r="H86" s="27" t="str">
        <f>IF(OR(A86="",B86="",D86="CHILD",'Setup - Lists'!D86=0),"",SUMIFS(Transactions!$G$5:$G$204,Transactions!$C$5:$C$204,A86,Transactions!$E$5:$E$204,'Setup - Lists'!B86)/'Setup - Lists'!D86)</f>
        <v/>
      </c>
      <c r="I86" s="4" t="str">
        <f t="shared" si="2"/>
        <v/>
      </c>
      <c r="J86" s="17" t="str">
        <f>IF('Setup - Lists'!B86="","",IF('Setup - Lists'!E86="","",'Setup - Lists'!E86))</f>
        <v/>
      </c>
    </row>
    <row r="87" spans="1:10" ht="15">
      <c r="A87" s="4" t="str">
        <f>IF('Setup - Lists'!A87="","",'Setup - Lists'!A87)</f>
        <v/>
      </c>
      <c r="B87" s="4" t="str">
        <f>IF('Setup - Lists'!B87="","",IF('Setup - Lists'!C87&lt;&gt;"","↳ "&amp;'Setup - Lists'!B87,'Setup - Lists'!B87))</f>
        <v/>
      </c>
      <c r="C87" s="4" t="str">
        <f>IF('Setup - Lists'!B87="","",IF('Setup - Lists'!C87="","",'Setup - Lists'!C87))</f>
        <v/>
      </c>
      <c r="D87" s="4" t="str">
        <f>IF('Setup - Lists'!B87="","",'Setup - Lists'!F87)</f>
        <v/>
      </c>
      <c r="E87" s="24" t="str">
        <f>IF('Setup - Lists'!B87="","",IF('Setup - Lists'!D87="","",'Setup - Lists'!D87))</f>
        <v/>
      </c>
      <c r="F87" s="24" t="str">
        <f>IF(OR(A87="",B87=""),"",IF(D87="CHILD",SUMIFS(Transactions!$G$5:$G$204,Transactions!$C$5:$C$204,A87,Transactions!$D$5:$D$204,'Setup - Lists'!B87),SUMIFS(Transactions!$G$5:$G$204,Transactions!$C$5:$C$204,A87,Transactions!$E$5:$E$204,'Setup - Lists'!B87)))</f>
        <v/>
      </c>
      <c r="G87" s="24" t="str">
        <f>IF(OR(A87="",B87="",D87="CHILD",NOT(ISNUMBER('Setup - Lists'!D87))),"",E87-F87)</f>
        <v/>
      </c>
      <c r="H87" s="27" t="str">
        <f>IF(OR(A87="",B87="",D87="CHILD",'Setup - Lists'!D87=0),"",SUMIFS(Transactions!$G$5:$G$204,Transactions!$C$5:$C$204,A87,Transactions!$E$5:$E$204,'Setup - Lists'!B87)/'Setup - Lists'!D87)</f>
        <v/>
      </c>
      <c r="I87" s="4" t="str">
        <f t="shared" si="2"/>
        <v/>
      </c>
      <c r="J87" s="17" t="str">
        <f>IF('Setup - Lists'!B87="","",IF('Setup - Lists'!E87="","",'Setup - Lists'!E87))</f>
        <v/>
      </c>
    </row>
    <row r="88" spans="1:10" ht="15">
      <c r="A88" s="4" t="str">
        <f>IF('Setup - Lists'!A88="","",'Setup - Lists'!A88)</f>
        <v/>
      </c>
      <c r="B88" s="4" t="str">
        <f>IF('Setup - Lists'!B88="","",IF('Setup - Lists'!C88&lt;&gt;"","↳ "&amp;'Setup - Lists'!B88,'Setup - Lists'!B88))</f>
        <v/>
      </c>
      <c r="C88" s="4" t="str">
        <f>IF('Setup - Lists'!B88="","",IF('Setup - Lists'!C88="","",'Setup - Lists'!C88))</f>
        <v/>
      </c>
      <c r="D88" s="4" t="str">
        <f>IF('Setup - Lists'!B88="","",'Setup - Lists'!F88)</f>
        <v/>
      </c>
      <c r="E88" s="24" t="str">
        <f>IF('Setup - Lists'!B88="","",IF('Setup - Lists'!D88="","",'Setup - Lists'!D88))</f>
        <v/>
      </c>
      <c r="F88" s="24" t="str">
        <f>IF(OR(A88="",B88=""),"",IF(D88="CHILD",SUMIFS(Transactions!$G$5:$G$204,Transactions!$C$5:$C$204,A88,Transactions!$D$5:$D$204,'Setup - Lists'!B88),SUMIFS(Transactions!$G$5:$G$204,Transactions!$C$5:$C$204,A88,Transactions!$E$5:$E$204,'Setup - Lists'!B88)))</f>
        <v/>
      </c>
      <c r="G88" s="24" t="str">
        <f>IF(OR(A88="",B88="",D88="CHILD",NOT(ISNUMBER('Setup - Lists'!D88))),"",E88-F88)</f>
        <v/>
      </c>
      <c r="H88" s="27" t="str">
        <f>IF(OR(A88="",B88="",D88="CHILD",'Setup - Lists'!D88=0),"",SUMIFS(Transactions!$G$5:$G$204,Transactions!$C$5:$C$204,A88,Transactions!$E$5:$E$204,'Setup - Lists'!B88)/'Setup - Lists'!D88)</f>
        <v/>
      </c>
      <c r="I88" s="4" t="str">
        <f t="shared" si="2"/>
        <v/>
      </c>
      <c r="J88" s="17" t="str">
        <f>IF('Setup - Lists'!B88="","",IF('Setup - Lists'!E88="","",'Setup - Lists'!E88))</f>
        <v/>
      </c>
    </row>
    <row r="89" spans="1:10" ht="15">
      <c r="A89" s="4" t="str">
        <f>IF('Setup - Lists'!A89="","",'Setup - Lists'!A89)</f>
        <v/>
      </c>
      <c r="B89" s="4" t="str">
        <f>IF('Setup - Lists'!B89="","",IF('Setup - Lists'!C89&lt;&gt;"","↳ "&amp;'Setup - Lists'!B89,'Setup - Lists'!B89))</f>
        <v/>
      </c>
      <c r="C89" s="4" t="str">
        <f>IF('Setup - Lists'!B89="","",IF('Setup - Lists'!C89="","",'Setup - Lists'!C89))</f>
        <v/>
      </c>
      <c r="D89" s="4" t="str">
        <f>IF('Setup - Lists'!B89="","",'Setup - Lists'!F89)</f>
        <v/>
      </c>
      <c r="E89" s="24" t="str">
        <f>IF('Setup - Lists'!B89="","",IF('Setup - Lists'!D89="","",'Setup - Lists'!D89))</f>
        <v/>
      </c>
      <c r="F89" s="24" t="str">
        <f>IF(OR(A89="",B89=""),"",IF(D89="CHILD",SUMIFS(Transactions!$G$5:$G$204,Transactions!$C$5:$C$204,A89,Transactions!$D$5:$D$204,'Setup - Lists'!B89),SUMIFS(Transactions!$G$5:$G$204,Transactions!$C$5:$C$204,A89,Transactions!$E$5:$E$204,'Setup - Lists'!B89)))</f>
        <v/>
      </c>
      <c r="G89" s="24" t="str">
        <f>IF(OR(A89="",B89="",D89="CHILD",NOT(ISNUMBER('Setup - Lists'!D89))),"",E89-F89)</f>
        <v/>
      </c>
      <c r="H89" s="27" t="str">
        <f>IF(OR(A89="",B89="",D89="CHILD",'Setup - Lists'!D89=0),"",SUMIFS(Transactions!$G$5:$G$204,Transactions!$C$5:$C$204,A89,Transactions!$E$5:$E$204,'Setup - Lists'!B89)/'Setup - Lists'!D89)</f>
        <v/>
      </c>
      <c r="I89" s="4" t="str">
        <f t="shared" si="2"/>
        <v/>
      </c>
      <c r="J89" s="17" t="str">
        <f>IF('Setup - Lists'!B89="","",IF('Setup - Lists'!E89="","",'Setup - Lists'!E89))</f>
        <v/>
      </c>
    </row>
    <row r="90" spans="1:10" ht="15">
      <c r="A90" s="4" t="str">
        <f>IF('Setup - Lists'!A90="","",'Setup - Lists'!A90)</f>
        <v/>
      </c>
      <c r="B90" s="4" t="str">
        <f>IF('Setup - Lists'!B90="","",IF('Setup - Lists'!C90&lt;&gt;"","↳ "&amp;'Setup - Lists'!B90,'Setup - Lists'!B90))</f>
        <v/>
      </c>
      <c r="C90" s="4" t="str">
        <f>IF('Setup - Lists'!B90="","",IF('Setup - Lists'!C90="","",'Setup - Lists'!C90))</f>
        <v/>
      </c>
      <c r="D90" s="4" t="str">
        <f>IF('Setup - Lists'!B90="","",'Setup - Lists'!F90)</f>
        <v/>
      </c>
      <c r="E90" s="24" t="str">
        <f>IF('Setup - Lists'!B90="","",IF('Setup - Lists'!D90="","",'Setup - Lists'!D90))</f>
        <v/>
      </c>
      <c r="F90" s="24" t="str">
        <f>IF(OR(A90="",B90=""),"",IF(D90="CHILD",SUMIFS(Transactions!$G$5:$G$204,Transactions!$C$5:$C$204,A90,Transactions!$D$5:$D$204,'Setup - Lists'!B90),SUMIFS(Transactions!$G$5:$G$204,Transactions!$C$5:$C$204,A90,Transactions!$E$5:$E$204,'Setup - Lists'!B90)))</f>
        <v/>
      </c>
      <c r="G90" s="24" t="str">
        <f>IF(OR(A90="",B90="",D90="CHILD",NOT(ISNUMBER('Setup - Lists'!D90))),"",E90-F90)</f>
        <v/>
      </c>
      <c r="H90" s="27" t="str">
        <f>IF(OR(A90="",B90="",D90="CHILD",'Setup - Lists'!D90=0),"",SUMIFS(Transactions!$G$5:$G$204,Transactions!$C$5:$C$204,A90,Transactions!$E$5:$E$204,'Setup - Lists'!B90)/'Setup - Lists'!D90)</f>
        <v/>
      </c>
      <c r="I90" s="4" t="str">
        <f t="shared" si="2"/>
        <v/>
      </c>
      <c r="J90" s="17" t="str">
        <f>IF('Setup - Lists'!B90="","",IF('Setup - Lists'!E90="","",'Setup - Lists'!E90))</f>
        <v/>
      </c>
    </row>
    <row r="91" spans="1:10" ht="15">
      <c r="A91" s="4" t="str">
        <f>IF('Setup - Lists'!A91="","",'Setup - Lists'!A91)</f>
        <v/>
      </c>
      <c r="B91" s="4" t="str">
        <f>IF('Setup - Lists'!B91="","",IF('Setup - Lists'!C91&lt;&gt;"","↳ "&amp;'Setup - Lists'!B91,'Setup - Lists'!B91))</f>
        <v/>
      </c>
      <c r="C91" s="4" t="str">
        <f>IF('Setup - Lists'!B91="","",IF('Setup - Lists'!C91="","",'Setup - Lists'!C91))</f>
        <v/>
      </c>
      <c r="D91" s="4" t="str">
        <f>IF('Setup - Lists'!B91="","",'Setup - Lists'!F91)</f>
        <v/>
      </c>
      <c r="E91" s="24" t="str">
        <f>IF('Setup - Lists'!B91="","",IF('Setup - Lists'!D91="","",'Setup - Lists'!D91))</f>
        <v/>
      </c>
      <c r="F91" s="24" t="str">
        <f>IF(OR(A91="",B91=""),"",IF(D91="CHILD",SUMIFS(Transactions!$G$5:$G$204,Transactions!$C$5:$C$204,A91,Transactions!$D$5:$D$204,'Setup - Lists'!B91),SUMIFS(Transactions!$G$5:$G$204,Transactions!$C$5:$C$204,A91,Transactions!$E$5:$E$204,'Setup - Lists'!B91)))</f>
        <v/>
      </c>
      <c r="G91" s="24" t="str">
        <f>IF(OR(A91="",B91="",D91="CHILD",NOT(ISNUMBER('Setup - Lists'!D91))),"",E91-F91)</f>
        <v/>
      </c>
      <c r="H91" s="27" t="str">
        <f>IF(OR(A91="",B91="",D91="CHILD",'Setup - Lists'!D91=0),"",SUMIFS(Transactions!$G$5:$G$204,Transactions!$C$5:$C$204,A91,Transactions!$E$5:$E$204,'Setup - Lists'!B91)/'Setup - Lists'!D91)</f>
        <v/>
      </c>
      <c r="I91" s="4" t="str">
        <f t="shared" si="2"/>
        <v/>
      </c>
      <c r="J91" s="17" t="str">
        <f>IF('Setup - Lists'!B91="","",IF('Setup - Lists'!E91="","",'Setup - Lists'!E91))</f>
        <v/>
      </c>
    </row>
    <row r="92" spans="1:10" ht="15">
      <c r="A92" s="4" t="str">
        <f>IF('Setup - Lists'!A92="","",'Setup - Lists'!A92)</f>
        <v/>
      </c>
      <c r="B92" s="4" t="str">
        <f>IF('Setup - Lists'!B92="","",IF('Setup - Lists'!C92&lt;&gt;"","↳ "&amp;'Setup - Lists'!B92,'Setup - Lists'!B92))</f>
        <v/>
      </c>
      <c r="C92" s="4" t="str">
        <f>IF('Setup - Lists'!B92="","",IF('Setup - Lists'!C92="","",'Setup - Lists'!C92))</f>
        <v/>
      </c>
      <c r="D92" s="4" t="str">
        <f>IF('Setup - Lists'!B92="","",'Setup - Lists'!F92)</f>
        <v/>
      </c>
      <c r="E92" s="24" t="str">
        <f>IF('Setup - Lists'!B92="","",IF('Setup - Lists'!D92="","",'Setup - Lists'!D92))</f>
        <v/>
      </c>
      <c r="F92" s="24" t="str">
        <f>IF(OR(A92="",B92=""),"",IF(D92="CHILD",SUMIFS(Transactions!$G$5:$G$204,Transactions!$C$5:$C$204,A92,Transactions!$D$5:$D$204,'Setup - Lists'!B92),SUMIFS(Transactions!$G$5:$G$204,Transactions!$C$5:$C$204,A92,Transactions!$E$5:$E$204,'Setup - Lists'!B92)))</f>
        <v/>
      </c>
      <c r="G92" s="24" t="str">
        <f>IF(OR(A92="",B92="",D92="CHILD",NOT(ISNUMBER('Setup - Lists'!D92))),"",E92-F92)</f>
        <v/>
      </c>
      <c r="H92" s="27" t="str">
        <f>IF(OR(A92="",B92="",D92="CHILD",'Setup - Lists'!D92=0),"",SUMIFS(Transactions!$G$5:$G$204,Transactions!$C$5:$C$204,A92,Transactions!$E$5:$E$204,'Setup - Lists'!B92)/'Setup - Lists'!D92)</f>
        <v/>
      </c>
      <c r="I92" s="4" t="str">
        <f t="shared" si="2"/>
        <v/>
      </c>
      <c r="J92" s="17" t="str">
        <f>IF('Setup - Lists'!B92="","",IF('Setup - Lists'!E92="","",'Setup - Lists'!E92))</f>
        <v/>
      </c>
    </row>
    <row r="93" spans="1:10" ht="15">
      <c r="A93" s="4" t="str">
        <f>IF('Setup - Lists'!A93="","",'Setup - Lists'!A93)</f>
        <v/>
      </c>
      <c r="B93" s="4" t="str">
        <f>IF('Setup - Lists'!B93="","",IF('Setup - Lists'!C93&lt;&gt;"","↳ "&amp;'Setup - Lists'!B93,'Setup - Lists'!B93))</f>
        <v/>
      </c>
      <c r="C93" s="4" t="str">
        <f>IF('Setup - Lists'!B93="","",IF('Setup - Lists'!C93="","",'Setup - Lists'!C93))</f>
        <v/>
      </c>
      <c r="D93" s="4" t="str">
        <f>IF('Setup - Lists'!B93="","",'Setup - Lists'!F93)</f>
        <v/>
      </c>
      <c r="E93" s="24" t="str">
        <f>IF('Setup - Lists'!B93="","",IF('Setup - Lists'!D93="","",'Setup - Lists'!D93))</f>
        <v/>
      </c>
      <c r="F93" s="24" t="str">
        <f>IF(OR(A93="",B93=""),"",IF(D93="CHILD",SUMIFS(Transactions!$G$5:$G$204,Transactions!$C$5:$C$204,A93,Transactions!$D$5:$D$204,'Setup - Lists'!B93),SUMIFS(Transactions!$G$5:$G$204,Transactions!$C$5:$C$204,A93,Transactions!$E$5:$E$204,'Setup - Lists'!B93)))</f>
        <v/>
      </c>
      <c r="G93" s="24" t="str">
        <f>IF(OR(A93="",B93="",D93="CHILD",NOT(ISNUMBER('Setup - Lists'!D93))),"",E93-F93)</f>
        <v/>
      </c>
      <c r="H93" s="27" t="str">
        <f>IF(OR(A93="",B93="",D93="CHILD",'Setup - Lists'!D93=0),"",SUMIFS(Transactions!$G$5:$G$204,Transactions!$C$5:$C$204,A93,Transactions!$E$5:$E$204,'Setup - Lists'!B93)/'Setup - Lists'!D93)</f>
        <v/>
      </c>
      <c r="I93" s="4" t="str">
        <f t="shared" si="2"/>
        <v/>
      </c>
      <c r="J93" s="17" t="str">
        <f>IF('Setup - Lists'!B93="","",IF('Setup - Lists'!E93="","",'Setup - Lists'!E93))</f>
        <v/>
      </c>
    </row>
    <row r="94" spans="1:10" ht="15">
      <c r="A94" s="4" t="str">
        <f>IF('Setup - Lists'!A94="","",'Setup - Lists'!A94)</f>
        <v/>
      </c>
      <c r="B94" s="4" t="str">
        <f>IF('Setup - Lists'!B94="","",IF('Setup - Lists'!C94&lt;&gt;"","↳ "&amp;'Setup - Lists'!B94,'Setup - Lists'!B94))</f>
        <v/>
      </c>
      <c r="C94" s="4" t="str">
        <f>IF('Setup - Lists'!B94="","",IF('Setup - Lists'!C94="","",'Setup - Lists'!C94))</f>
        <v/>
      </c>
      <c r="D94" s="4" t="str">
        <f>IF('Setup - Lists'!B94="","",'Setup - Lists'!F94)</f>
        <v/>
      </c>
      <c r="E94" s="24" t="str">
        <f>IF('Setup - Lists'!B94="","",IF('Setup - Lists'!D94="","",'Setup - Lists'!D94))</f>
        <v/>
      </c>
      <c r="F94" s="24" t="str">
        <f>IF(OR(A94="",B94=""),"",IF(D94="CHILD",SUMIFS(Transactions!$G$5:$G$204,Transactions!$C$5:$C$204,A94,Transactions!$D$5:$D$204,'Setup - Lists'!B94),SUMIFS(Transactions!$G$5:$G$204,Transactions!$C$5:$C$204,A94,Transactions!$E$5:$E$204,'Setup - Lists'!B94)))</f>
        <v/>
      </c>
      <c r="G94" s="24" t="str">
        <f>IF(OR(A94="",B94="",D94="CHILD",NOT(ISNUMBER('Setup - Lists'!D94))),"",E94-F94)</f>
        <v/>
      </c>
      <c r="H94" s="27" t="str">
        <f>IF(OR(A94="",B94="",D94="CHILD",'Setup - Lists'!D94=0),"",SUMIFS(Transactions!$G$5:$G$204,Transactions!$C$5:$C$204,A94,Transactions!$E$5:$E$204,'Setup - Lists'!B94)/'Setup - Lists'!D94)</f>
        <v/>
      </c>
      <c r="I94" s="4" t="str">
        <f t="shared" si="2"/>
        <v/>
      </c>
      <c r="J94" s="17" t="str">
        <f>IF('Setup - Lists'!B94="","",IF('Setup - Lists'!E94="","",'Setup - Lists'!E94))</f>
        <v/>
      </c>
    </row>
    <row r="95" spans="1:10" ht="15">
      <c r="A95" s="4" t="str">
        <f>IF('Setup - Lists'!A95="","",'Setup - Lists'!A95)</f>
        <v/>
      </c>
      <c r="B95" s="4" t="str">
        <f>IF('Setup - Lists'!B95="","",IF('Setup - Lists'!C95&lt;&gt;"","↳ "&amp;'Setup - Lists'!B95,'Setup - Lists'!B95))</f>
        <v/>
      </c>
      <c r="C95" s="4" t="str">
        <f>IF('Setup - Lists'!B95="","",IF('Setup - Lists'!C95="","",'Setup - Lists'!C95))</f>
        <v/>
      </c>
      <c r="D95" s="4" t="str">
        <f>IF('Setup - Lists'!B95="","",'Setup - Lists'!F95)</f>
        <v/>
      </c>
      <c r="E95" s="24" t="str">
        <f>IF('Setup - Lists'!B95="","",IF('Setup - Lists'!D95="","",'Setup - Lists'!D95))</f>
        <v/>
      </c>
      <c r="F95" s="24" t="str">
        <f>IF(OR(A95="",B95=""),"",IF(D95="CHILD",SUMIFS(Transactions!$G$5:$G$204,Transactions!$C$5:$C$204,A95,Transactions!$D$5:$D$204,'Setup - Lists'!B95),SUMIFS(Transactions!$G$5:$G$204,Transactions!$C$5:$C$204,A95,Transactions!$E$5:$E$204,'Setup - Lists'!B95)))</f>
        <v/>
      </c>
      <c r="G95" s="24" t="str">
        <f>IF(OR(A95="",B95="",D95="CHILD",NOT(ISNUMBER('Setup - Lists'!D95))),"",E95-F95)</f>
        <v/>
      </c>
      <c r="H95" s="27" t="str">
        <f>IF(OR(A95="",B95="",D95="CHILD",'Setup - Lists'!D95=0),"",SUMIFS(Transactions!$G$5:$G$204,Transactions!$C$5:$C$204,A95,Transactions!$E$5:$E$204,'Setup - Lists'!B95)/'Setup - Lists'!D95)</f>
        <v/>
      </c>
      <c r="I95" s="4" t="str">
        <f t="shared" si="2"/>
        <v/>
      </c>
      <c r="J95" s="17" t="str">
        <f>IF('Setup - Lists'!B95="","",IF('Setup - Lists'!E95="","",'Setup - Lists'!E95))</f>
        <v/>
      </c>
    </row>
    <row r="96" spans="1:10" ht="15">
      <c r="A96" s="4" t="str">
        <f>IF('Setup - Lists'!A96="","",'Setup - Lists'!A96)</f>
        <v/>
      </c>
      <c r="B96" s="4" t="str">
        <f>IF('Setup - Lists'!B96="","",IF('Setup - Lists'!C96&lt;&gt;"","↳ "&amp;'Setup - Lists'!B96,'Setup - Lists'!B96))</f>
        <v/>
      </c>
      <c r="C96" s="4" t="str">
        <f>IF('Setup - Lists'!B96="","",IF('Setup - Lists'!C96="","",'Setup - Lists'!C96))</f>
        <v/>
      </c>
      <c r="D96" s="4" t="str">
        <f>IF('Setup - Lists'!B96="","",'Setup - Lists'!F96)</f>
        <v/>
      </c>
      <c r="E96" s="24" t="str">
        <f>IF('Setup - Lists'!B96="","",IF('Setup - Lists'!D96="","",'Setup - Lists'!D96))</f>
        <v/>
      </c>
      <c r="F96" s="24" t="str">
        <f>IF(OR(A96="",B96=""),"",IF(D96="CHILD",SUMIFS(Transactions!$G$5:$G$204,Transactions!$C$5:$C$204,A96,Transactions!$D$5:$D$204,'Setup - Lists'!B96),SUMIFS(Transactions!$G$5:$G$204,Transactions!$C$5:$C$204,A96,Transactions!$E$5:$E$204,'Setup - Lists'!B96)))</f>
        <v/>
      </c>
      <c r="G96" s="24" t="str">
        <f>IF(OR(A96="",B96="",D96="CHILD",NOT(ISNUMBER('Setup - Lists'!D96))),"",E96-F96)</f>
        <v/>
      </c>
      <c r="H96" s="27" t="str">
        <f>IF(OR(A96="",B96="",D96="CHILD",'Setup - Lists'!D96=0),"",SUMIFS(Transactions!$G$5:$G$204,Transactions!$C$5:$C$204,A96,Transactions!$E$5:$E$204,'Setup - Lists'!B96)/'Setup - Lists'!D96)</f>
        <v/>
      </c>
      <c r="I96" s="4" t="str">
        <f t="shared" ref="I96:I127" si="3">IF(OR(A96="",B96=""),"",IF(D96="CHILD","CHILD LINE",IF(E96=0,IF(F96&gt;0,"NO BUDGET","UNFUNDED"),IF(F96&gt;E96,"OVER BUDGET",IF(F96/E96&gt;=0.8,"WATCH","ON TRACK")))))</f>
        <v/>
      </c>
      <c r="J96" s="17" t="str">
        <f>IF('Setup - Lists'!B96="","",IF('Setup - Lists'!E96="","",'Setup - Lists'!E96))</f>
        <v/>
      </c>
    </row>
    <row r="97" spans="1:10" ht="15">
      <c r="A97" s="4" t="str">
        <f>IF('Setup - Lists'!A97="","",'Setup - Lists'!A97)</f>
        <v/>
      </c>
      <c r="B97" s="4" t="str">
        <f>IF('Setup - Lists'!B97="","",IF('Setup - Lists'!C97&lt;&gt;"","↳ "&amp;'Setup - Lists'!B97,'Setup - Lists'!B97))</f>
        <v/>
      </c>
      <c r="C97" s="4" t="str">
        <f>IF('Setup - Lists'!B97="","",IF('Setup - Lists'!C97="","",'Setup - Lists'!C97))</f>
        <v/>
      </c>
      <c r="D97" s="4" t="str">
        <f>IF('Setup - Lists'!B97="","",'Setup - Lists'!F97)</f>
        <v/>
      </c>
      <c r="E97" s="24" t="str">
        <f>IF('Setup - Lists'!B97="","",IF('Setup - Lists'!D97="","",'Setup - Lists'!D97))</f>
        <v/>
      </c>
      <c r="F97" s="24" t="str">
        <f>IF(OR(A97="",B97=""),"",IF(D97="CHILD",SUMIFS(Transactions!$G$5:$G$204,Transactions!$C$5:$C$204,A97,Transactions!$D$5:$D$204,'Setup - Lists'!B97),SUMIFS(Transactions!$G$5:$G$204,Transactions!$C$5:$C$204,A97,Transactions!$E$5:$E$204,'Setup - Lists'!B97)))</f>
        <v/>
      </c>
      <c r="G97" s="24" t="str">
        <f>IF(OR(A97="",B97="",D97="CHILD",NOT(ISNUMBER('Setup - Lists'!D97))),"",E97-F97)</f>
        <v/>
      </c>
      <c r="H97" s="27" t="str">
        <f>IF(OR(A97="",B97="",D97="CHILD",'Setup - Lists'!D97=0),"",SUMIFS(Transactions!$G$5:$G$204,Transactions!$C$5:$C$204,A97,Transactions!$E$5:$E$204,'Setup - Lists'!B97)/'Setup - Lists'!D97)</f>
        <v/>
      </c>
      <c r="I97" s="4" t="str">
        <f t="shared" si="3"/>
        <v/>
      </c>
      <c r="J97" s="17" t="str">
        <f>IF('Setup - Lists'!B97="","",IF('Setup - Lists'!E97="","",'Setup - Lists'!E97))</f>
        <v/>
      </c>
    </row>
    <row r="98" spans="1:10" ht="15">
      <c r="A98" s="4" t="str">
        <f>IF('Setup - Lists'!A98="","",'Setup - Lists'!A98)</f>
        <v/>
      </c>
      <c r="B98" s="4" t="str">
        <f>IF('Setup - Lists'!B98="","",IF('Setup - Lists'!C98&lt;&gt;"","↳ "&amp;'Setup - Lists'!B98,'Setup - Lists'!B98))</f>
        <v/>
      </c>
      <c r="C98" s="4" t="str">
        <f>IF('Setup - Lists'!B98="","",IF('Setup - Lists'!C98="","",'Setup - Lists'!C98))</f>
        <v/>
      </c>
      <c r="D98" s="4" t="str">
        <f>IF('Setup - Lists'!B98="","",'Setup - Lists'!F98)</f>
        <v/>
      </c>
      <c r="E98" s="24" t="str">
        <f>IF('Setup - Lists'!B98="","",IF('Setup - Lists'!D98="","",'Setup - Lists'!D98))</f>
        <v/>
      </c>
      <c r="F98" s="24" t="str">
        <f>IF(OR(A98="",B98=""),"",IF(D98="CHILD",SUMIFS(Transactions!$G$5:$G$204,Transactions!$C$5:$C$204,A98,Transactions!$D$5:$D$204,'Setup - Lists'!B98),SUMIFS(Transactions!$G$5:$G$204,Transactions!$C$5:$C$204,A98,Transactions!$E$5:$E$204,'Setup - Lists'!B98)))</f>
        <v/>
      </c>
      <c r="G98" s="24" t="str">
        <f>IF(OR(A98="",B98="",D98="CHILD",NOT(ISNUMBER('Setup - Lists'!D98))),"",E98-F98)</f>
        <v/>
      </c>
      <c r="H98" s="27" t="str">
        <f>IF(OR(A98="",B98="",D98="CHILD",'Setup - Lists'!D98=0),"",SUMIFS(Transactions!$G$5:$G$204,Transactions!$C$5:$C$204,A98,Transactions!$E$5:$E$204,'Setup - Lists'!B98)/'Setup - Lists'!D98)</f>
        <v/>
      </c>
      <c r="I98" s="4" t="str">
        <f t="shared" si="3"/>
        <v/>
      </c>
      <c r="J98" s="17" t="str">
        <f>IF('Setup - Lists'!B98="","",IF('Setup - Lists'!E98="","",'Setup - Lists'!E98))</f>
        <v/>
      </c>
    </row>
    <row r="99" spans="1:10" ht="15">
      <c r="A99" s="4" t="str">
        <f>IF('Setup - Lists'!A99="","",'Setup - Lists'!A99)</f>
        <v/>
      </c>
      <c r="B99" s="4" t="str">
        <f>IF('Setup - Lists'!B99="","",IF('Setup - Lists'!C99&lt;&gt;"","↳ "&amp;'Setup - Lists'!B99,'Setup - Lists'!B99))</f>
        <v/>
      </c>
      <c r="C99" s="4" t="str">
        <f>IF('Setup - Lists'!B99="","",IF('Setup - Lists'!C99="","",'Setup - Lists'!C99))</f>
        <v/>
      </c>
      <c r="D99" s="4" t="str">
        <f>IF('Setup - Lists'!B99="","",'Setup - Lists'!F99)</f>
        <v/>
      </c>
      <c r="E99" s="24" t="str">
        <f>IF('Setup - Lists'!B99="","",IF('Setup - Lists'!D99="","",'Setup - Lists'!D99))</f>
        <v/>
      </c>
      <c r="F99" s="24" t="str">
        <f>IF(OR(A99="",B99=""),"",IF(D99="CHILD",SUMIFS(Transactions!$G$5:$G$204,Transactions!$C$5:$C$204,A99,Transactions!$D$5:$D$204,'Setup - Lists'!B99),SUMIFS(Transactions!$G$5:$G$204,Transactions!$C$5:$C$204,A99,Transactions!$E$5:$E$204,'Setup - Lists'!B99)))</f>
        <v/>
      </c>
      <c r="G99" s="24" t="str">
        <f>IF(OR(A99="",B99="",D99="CHILD",NOT(ISNUMBER('Setup - Lists'!D99))),"",E99-F99)</f>
        <v/>
      </c>
      <c r="H99" s="27" t="str">
        <f>IF(OR(A99="",B99="",D99="CHILD",'Setup - Lists'!D99=0),"",SUMIFS(Transactions!$G$5:$G$204,Transactions!$C$5:$C$204,A99,Transactions!$E$5:$E$204,'Setup - Lists'!B99)/'Setup - Lists'!D99)</f>
        <v/>
      </c>
      <c r="I99" s="4" t="str">
        <f t="shared" si="3"/>
        <v/>
      </c>
      <c r="J99" s="17" t="str">
        <f>IF('Setup - Lists'!B99="","",IF('Setup - Lists'!E99="","",'Setup - Lists'!E99))</f>
        <v/>
      </c>
    </row>
    <row r="100" spans="1:10" ht="15">
      <c r="A100" s="4" t="str">
        <f>IF('Setup - Lists'!A100="","",'Setup - Lists'!A100)</f>
        <v/>
      </c>
      <c r="B100" s="4" t="str">
        <f>IF('Setup - Lists'!B100="","",IF('Setup - Lists'!C100&lt;&gt;"","↳ "&amp;'Setup - Lists'!B100,'Setup - Lists'!B100))</f>
        <v/>
      </c>
      <c r="C100" s="4" t="str">
        <f>IF('Setup - Lists'!B100="","",IF('Setup - Lists'!C100="","",'Setup - Lists'!C100))</f>
        <v/>
      </c>
      <c r="D100" s="4" t="str">
        <f>IF('Setup - Lists'!B100="","",'Setup - Lists'!F100)</f>
        <v/>
      </c>
      <c r="E100" s="24" t="str">
        <f>IF('Setup - Lists'!B100="","",IF('Setup - Lists'!D100="","",'Setup - Lists'!D100))</f>
        <v/>
      </c>
      <c r="F100" s="24" t="str">
        <f>IF(OR(A100="",B100=""),"",IF(D100="CHILD",SUMIFS(Transactions!$G$5:$G$204,Transactions!$C$5:$C$204,A100,Transactions!$D$5:$D$204,'Setup - Lists'!B100),SUMIFS(Transactions!$G$5:$G$204,Transactions!$C$5:$C$204,A100,Transactions!$E$5:$E$204,'Setup - Lists'!B100)))</f>
        <v/>
      </c>
      <c r="G100" s="24" t="str">
        <f>IF(OR(A100="",B100="",D100="CHILD",NOT(ISNUMBER('Setup - Lists'!D100))),"",E100-F100)</f>
        <v/>
      </c>
      <c r="H100" s="27" t="str">
        <f>IF(OR(A100="",B100="",D100="CHILD",'Setup - Lists'!D100=0),"",SUMIFS(Transactions!$G$5:$G$204,Transactions!$C$5:$C$204,A100,Transactions!$E$5:$E$204,'Setup - Lists'!B100)/'Setup - Lists'!D100)</f>
        <v/>
      </c>
      <c r="I100" s="4" t="str">
        <f t="shared" si="3"/>
        <v/>
      </c>
      <c r="J100" s="17" t="str">
        <f>IF('Setup - Lists'!B100="","",IF('Setup - Lists'!E100="","",'Setup - Lists'!E100))</f>
        <v/>
      </c>
    </row>
    <row r="101" spans="1:10" ht="15">
      <c r="A101" s="4" t="str">
        <f>IF('Setup - Lists'!A101="","",'Setup - Lists'!A101)</f>
        <v/>
      </c>
      <c r="B101" s="4" t="str">
        <f>IF('Setup - Lists'!B101="","",IF('Setup - Lists'!C101&lt;&gt;"","↳ "&amp;'Setup - Lists'!B101,'Setup - Lists'!B101))</f>
        <v/>
      </c>
      <c r="C101" s="4" t="str">
        <f>IF('Setup - Lists'!B101="","",IF('Setup - Lists'!C101="","",'Setup - Lists'!C101))</f>
        <v/>
      </c>
      <c r="D101" s="4" t="str">
        <f>IF('Setup - Lists'!B101="","",'Setup - Lists'!F101)</f>
        <v/>
      </c>
      <c r="E101" s="24" t="str">
        <f>IF('Setup - Lists'!B101="","",IF('Setup - Lists'!D101="","",'Setup - Lists'!D101))</f>
        <v/>
      </c>
      <c r="F101" s="24" t="str">
        <f>IF(OR(A101="",B101=""),"",IF(D101="CHILD",SUMIFS(Transactions!$G$5:$G$204,Transactions!$C$5:$C$204,A101,Transactions!$D$5:$D$204,'Setup - Lists'!B101),SUMIFS(Transactions!$G$5:$G$204,Transactions!$C$5:$C$204,A101,Transactions!$E$5:$E$204,'Setup - Lists'!B101)))</f>
        <v/>
      </c>
      <c r="G101" s="24" t="str">
        <f>IF(OR(A101="",B101="",D101="CHILD",NOT(ISNUMBER('Setup - Lists'!D101))),"",E101-F101)</f>
        <v/>
      </c>
      <c r="H101" s="27" t="str">
        <f>IF(OR(A101="",B101="",D101="CHILD",'Setup - Lists'!D101=0),"",SUMIFS(Transactions!$G$5:$G$204,Transactions!$C$5:$C$204,A101,Transactions!$E$5:$E$204,'Setup - Lists'!B101)/'Setup - Lists'!D101)</f>
        <v/>
      </c>
      <c r="I101" s="4" t="str">
        <f t="shared" si="3"/>
        <v/>
      </c>
      <c r="J101" s="17" t="str">
        <f>IF('Setup - Lists'!B101="","",IF('Setup - Lists'!E101="","",'Setup - Lists'!E101))</f>
        <v/>
      </c>
    </row>
    <row r="102" spans="1:10" ht="15">
      <c r="A102" s="4" t="str">
        <f>IF('Setup - Lists'!A102="","",'Setup - Lists'!A102)</f>
        <v/>
      </c>
      <c r="B102" s="4" t="str">
        <f>IF('Setup - Lists'!B102="","",IF('Setup - Lists'!C102&lt;&gt;"","↳ "&amp;'Setup - Lists'!B102,'Setup - Lists'!B102))</f>
        <v/>
      </c>
      <c r="C102" s="4" t="str">
        <f>IF('Setup - Lists'!B102="","",IF('Setup - Lists'!C102="","",'Setup - Lists'!C102))</f>
        <v/>
      </c>
      <c r="D102" s="4" t="str">
        <f>IF('Setup - Lists'!B102="","",'Setup - Lists'!F102)</f>
        <v/>
      </c>
      <c r="E102" s="24" t="str">
        <f>IF('Setup - Lists'!B102="","",IF('Setup - Lists'!D102="","",'Setup - Lists'!D102))</f>
        <v/>
      </c>
      <c r="F102" s="24" t="str">
        <f>IF(OR(A102="",B102=""),"",IF(D102="CHILD",SUMIFS(Transactions!$G$5:$G$204,Transactions!$C$5:$C$204,A102,Transactions!$D$5:$D$204,'Setup - Lists'!B102),SUMIFS(Transactions!$G$5:$G$204,Transactions!$C$5:$C$204,A102,Transactions!$E$5:$E$204,'Setup - Lists'!B102)))</f>
        <v/>
      </c>
      <c r="G102" s="24" t="str">
        <f>IF(OR(A102="",B102="",D102="CHILD",NOT(ISNUMBER('Setup - Lists'!D102))),"",E102-F102)</f>
        <v/>
      </c>
      <c r="H102" s="27" t="str">
        <f>IF(OR(A102="",B102="",D102="CHILD",'Setup - Lists'!D102=0),"",SUMIFS(Transactions!$G$5:$G$204,Transactions!$C$5:$C$204,A102,Transactions!$E$5:$E$204,'Setup - Lists'!B102)/'Setup - Lists'!D102)</f>
        <v/>
      </c>
      <c r="I102" s="4" t="str">
        <f t="shared" si="3"/>
        <v/>
      </c>
      <c r="J102" s="17" t="str">
        <f>IF('Setup - Lists'!B102="","",IF('Setup - Lists'!E102="","",'Setup - Lists'!E102))</f>
        <v/>
      </c>
    </row>
    <row r="103" spans="1:10" ht="15">
      <c r="A103" s="4" t="str">
        <f>IF('Setup - Lists'!A103="","",'Setup - Lists'!A103)</f>
        <v/>
      </c>
      <c r="B103" s="4" t="str">
        <f>IF('Setup - Lists'!B103="","",IF('Setup - Lists'!C103&lt;&gt;"","↳ "&amp;'Setup - Lists'!B103,'Setup - Lists'!B103))</f>
        <v/>
      </c>
      <c r="C103" s="4" t="str">
        <f>IF('Setup - Lists'!B103="","",IF('Setup - Lists'!C103="","",'Setup - Lists'!C103))</f>
        <v/>
      </c>
      <c r="D103" s="4" t="str">
        <f>IF('Setup - Lists'!B103="","",'Setup - Lists'!F103)</f>
        <v/>
      </c>
      <c r="E103" s="24" t="str">
        <f>IF('Setup - Lists'!B103="","",IF('Setup - Lists'!D103="","",'Setup - Lists'!D103))</f>
        <v/>
      </c>
      <c r="F103" s="24" t="str">
        <f>IF(OR(A103="",B103=""),"",IF(D103="CHILD",SUMIFS(Transactions!$G$5:$G$204,Transactions!$C$5:$C$204,A103,Transactions!$D$5:$D$204,'Setup - Lists'!B103),SUMIFS(Transactions!$G$5:$G$204,Transactions!$C$5:$C$204,A103,Transactions!$E$5:$E$204,'Setup - Lists'!B103)))</f>
        <v/>
      </c>
      <c r="G103" s="24" t="str">
        <f>IF(OR(A103="",B103="",D103="CHILD",NOT(ISNUMBER('Setup - Lists'!D103))),"",E103-F103)</f>
        <v/>
      </c>
      <c r="H103" s="27" t="str">
        <f>IF(OR(A103="",B103="",D103="CHILD",'Setup - Lists'!D103=0),"",SUMIFS(Transactions!$G$5:$G$204,Transactions!$C$5:$C$204,A103,Transactions!$E$5:$E$204,'Setup - Lists'!B103)/'Setup - Lists'!D103)</f>
        <v/>
      </c>
      <c r="I103" s="4" t="str">
        <f t="shared" si="3"/>
        <v/>
      </c>
      <c r="J103" s="17" t="str">
        <f>IF('Setup - Lists'!B103="","",IF('Setup - Lists'!E103="","",'Setup - Lists'!E103))</f>
        <v/>
      </c>
    </row>
    <row r="104" spans="1:10" ht="15">
      <c r="A104" s="4" t="str">
        <f>IF('Setup - Lists'!A104="","",'Setup - Lists'!A104)</f>
        <v/>
      </c>
      <c r="B104" s="4" t="str">
        <f>IF('Setup - Lists'!B104="","",IF('Setup - Lists'!C104&lt;&gt;"","↳ "&amp;'Setup - Lists'!B104,'Setup - Lists'!B104))</f>
        <v/>
      </c>
      <c r="C104" s="4" t="str">
        <f>IF('Setup - Lists'!B104="","",IF('Setup - Lists'!C104="","",'Setup - Lists'!C104))</f>
        <v/>
      </c>
      <c r="D104" s="4" t="str">
        <f>IF('Setup - Lists'!B104="","",'Setup - Lists'!F104)</f>
        <v/>
      </c>
      <c r="E104" s="24" t="str">
        <f>IF('Setup - Lists'!B104="","",IF('Setup - Lists'!D104="","",'Setup - Lists'!D104))</f>
        <v/>
      </c>
      <c r="F104" s="24" t="str">
        <f>IF(OR(A104="",B104=""),"",IF(D104="CHILD",SUMIFS(Transactions!$G$5:$G$204,Transactions!$C$5:$C$204,A104,Transactions!$D$5:$D$204,'Setup - Lists'!B104),SUMIFS(Transactions!$G$5:$G$204,Transactions!$C$5:$C$204,A104,Transactions!$E$5:$E$204,'Setup - Lists'!B104)))</f>
        <v/>
      </c>
      <c r="G104" s="24" t="str">
        <f>IF(OR(A104="",B104="",D104="CHILD",NOT(ISNUMBER('Setup - Lists'!D104))),"",E104-F104)</f>
        <v/>
      </c>
      <c r="H104" s="27" t="str">
        <f>IF(OR(A104="",B104="",D104="CHILD",'Setup - Lists'!D104=0),"",SUMIFS(Transactions!$G$5:$G$204,Transactions!$C$5:$C$204,A104,Transactions!$E$5:$E$204,'Setup - Lists'!B104)/'Setup - Lists'!D104)</f>
        <v/>
      </c>
      <c r="I104" s="4" t="str">
        <f t="shared" si="3"/>
        <v/>
      </c>
      <c r="J104" s="17" t="str">
        <f>IF('Setup - Lists'!B104="","",IF('Setup - Lists'!E104="","",'Setup - Lists'!E104))</f>
        <v/>
      </c>
    </row>
    <row r="105" spans="1:10" ht="15">
      <c r="A105" s="4" t="str">
        <f>IF('Setup - Lists'!A105="","",'Setup - Lists'!A105)</f>
        <v/>
      </c>
      <c r="B105" s="4" t="str">
        <f>IF('Setup - Lists'!B105="","",IF('Setup - Lists'!C105&lt;&gt;"","↳ "&amp;'Setup - Lists'!B105,'Setup - Lists'!B105))</f>
        <v/>
      </c>
      <c r="C105" s="4" t="str">
        <f>IF('Setup - Lists'!B105="","",IF('Setup - Lists'!C105="","",'Setup - Lists'!C105))</f>
        <v/>
      </c>
      <c r="D105" s="4" t="str">
        <f>IF('Setup - Lists'!B105="","",'Setup - Lists'!F105)</f>
        <v/>
      </c>
      <c r="E105" s="24" t="str">
        <f>IF('Setup - Lists'!B105="","",IF('Setup - Lists'!D105="","",'Setup - Lists'!D105))</f>
        <v/>
      </c>
      <c r="F105" s="24" t="str">
        <f>IF(OR(A105="",B105=""),"",IF(D105="CHILD",SUMIFS(Transactions!$G$5:$G$204,Transactions!$C$5:$C$204,A105,Transactions!$D$5:$D$204,'Setup - Lists'!B105),SUMIFS(Transactions!$G$5:$G$204,Transactions!$C$5:$C$204,A105,Transactions!$E$5:$E$204,'Setup - Lists'!B105)))</f>
        <v/>
      </c>
      <c r="G105" s="24" t="str">
        <f>IF(OR(A105="",B105="",D105="CHILD",NOT(ISNUMBER('Setup - Lists'!D105))),"",E105-F105)</f>
        <v/>
      </c>
      <c r="H105" s="27" t="str">
        <f>IF(OR(A105="",B105="",D105="CHILD",'Setup - Lists'!D105=0),"",SUMIFS(Transactions!$G$5:$G$204,Transactions!$C$5:$C$204,A105,Transactions!$E$5:$E$204,'Setup - Lists'!B105)/'Setup - Lists'!D105)</f>
        <v/>
      </c>
      <c r="I105" s="4" t="str">
        <f t="shared" si="3"/>
        <v/>
      </c>
      <c r="J105" s="17" t="str">
        <f>IF('Setup - Lists'!B105="","",IF('Setup - Lists'!E105="","",'Setup - Lists'!E105))</f>
        <v/>
      </c>
    </row>
    <row r="106" spans="1:10" ht="15">
      <c r="A106" s="4" t="str">
        <f>IF('Setup - Lists'!A106="","",'Setup - Lists'!A106)</f>
        <v/>
      </c>
      <c r="B106" s="4" t="str">
        <f>IF('Setup - Lists'!B106="","",IF('Setup - Lists'!C106&lt;&gt;"","↳ "&amp;'Setup - Lists'!B106,'Setup - Lists'!B106))</f>
        <v/>
      </c>
      <c r="C106" s="4" t="str">
        <f>IF('Setup - Lists'!B106="","",IF('Setup - Lists'!C106="","",'Setup - Lists'!C106))</f>
        <v/>
      </c>
      <c r="D106" s="4" t="str">
        <f>IF('Setup - Lists'!B106="","",'Setup - Lists'!F106)</f>
        <v/>
      </c>
      <c r="E106" s="24" t="str">
        <f>IF('Setup - Lists'!B106="","",IF('Setup - Lists'!D106="","",'Setup - Lists'!D106))</f>
        <v/>
      </c>
      <c r="F106" s="24" t="str">
        <f>IF(OR(A106="",B106=""),"",IF(D106="CHILD",SUMIFS(Transactions!$G$5:$G$204,Transactions!$C$5:$C$204,A106,Transactions!$D$5:$D$204,'Setup - Lists'!B106),SUMIFS(Transactions!$G$5:$G$204,Transactions!$C$5:$C$204,A106,Transactions!$E$5:$E$204,'Setup - Lists'!B106)))</f>
        <v/>
      </c>
      <c r="G106" s="24" t="str">
        <f>IF(OR(A106="",B106="",D106="CHILD",NOT(ISNUMBER('Setup - Lists'!D106))),"",E106-F106)</f>
        <v/>
      </c>
      <c r="H106" s="27" t="str">
        <f>IF(OR(A106="",B106="",D106="CHILD",'Setup - Lists'!D106=0),"",SUMIFS(Transactions!$G$5:$G$204,Transactions!$C$5:$C$204,A106,Transactions!$E$5:$E$204,'Setup - Lists'!B106)/'Setup - Lists'!D106)</f>
        <v/>
      </c>
      <c r="I106" s="4" t="str">
        <f t="shared" si="3"/>
        <v/>
      </c>
      <c r="J106" s="17" t="str">
        <f>IF('Setup - Lists'!B106="","",IF('Setup - Lists'!E106="","",'Setup - Lists'!E106))</f>
        <v/>
      </c>
    </row>
    <row r="107" spans="1:10" ht="15">
      <c r="A107" s="4" t="str">
        <f>IF('Setup - Lists'!A107="","",'Setup - Lists'!A107)</f>
        <v/>
      </c>
      <c r="B107" s="4" t="str">
        <f>IF('Setup - Lists'!B107="","",IF('Setup - Lists'!C107&lt;&gt;"","↳ "&amp;'Setup - Lists'!B107,'Setup - Lists'!B107))</f>
        <v/>
      </c>
      <c r="C107" s="4" t="str">
        <f>IF('Setup - Lists'!B107="","",IF('Setup - Lists'!C107="","",'Setup - Lists'!C107))</f>
        <v/>
      </c>
      <c r="D107" s="4" t="str">
        <f>IF('Setup - Lists'!B107="","",'Setup - Lists'!F107)</f>
        <v/>
      </c>
      <c r="E107" s="24" t="str">
        <f>IF('Setup - Lists'!B107="","",IF('Setup - Lists'!D107="","",'Setup - Lists'!D107))</f>
        <v/>
      </c>
      <c r="F107" s="24" t="str">
        <f>IF(OR(A107="",B107=""),"",IF(D107="CHILD",SUMIFS(Transactions!$G$5:$G$204,Transactions!$C$5:$C$204,A107,Transactions!$D$5:$D$204,'Setup - Lists'!B107),SUMIFS(Transactions!$G$5:$G$204,Transactions!$C$5:$C$204,A107,Transactions!$E$5:$E$204,'Setup - Lists'!B107)))</f>
        <v/>
      </c>
      <c r="G107" s="24" t="str">
        <f>IF(OR(A107="",B107="",D107="CHILD",NOT(ISNUMBER('Setup - Lists'!D107))),"",E107-F107)</f>
        <v/>
      </c>
      <c r="H107" s="27" t="str">
        <f>IF(OR(A107="",B107="",D107="CHILD",'Setup - Lists'!D107=0),"",SUMIFS(Transactions!$G$5:$G$204,Transactions!$C$5:$C$204,A107,Transactions!$E$5:$E$204,'Setup - Lists'!B107)/'Setup - Lists'!D107)</f>
        <v/>
      </c>
      <c r="I107" s="4" t="str">
        <f t="shared" si="3"/>
        <v/>
      </c>
      <c r="J107" s="17" t="str">
        <f>IF('Setup - Lists'!B107="","",IF('Setup - Lists'!E107="","",'Setup - Lists'!E107))</f>
        <v/>
      </c>
    </row>
    <row r="108" spans="1:10" ht="15">
      <c r="A108" s="4" t="str">
        <f>IF('Setup - Lists'!A108="","",'Setup - Lists'!A108)</f>
        <v/>
      </c>
      <c r="B108" s="4" t="str">
        <f>IF('Setup - Lists'!B108="","",IF('Setup - Lists'!C108&lt;&gt;"","↳ "&amp;'Setup - Lists'!B108,'Setup - Lists'!B108))</f>
        <v/>
      </c>
      <c r="C108" s="4" t="str">
        <f>IF('Setup - Lists'!B108="","",IF('Setup - Lists'!C108="","",'Setup - Lists'!C108))</f>
        <v/>
      </c>
      <c r="D108" s="4" t="str">
        <f>IF('Setup - Lists'!B108="","",'Setup - Lists'!F108)</f>
        <v/>
      </c>
      <c r="E108" s="24" t="str">
        <f>IF('Setup - Lists'!B108="","",IF('Setup - Lists'!D108="","",'Setup - Lists'!D108))</f>
        <v/>
      </c>
      <c r="F108" s="24" t="str">
        <f>IF(OR(A108="",B108=""),"",IF(D108="CHILD",SUMIFS(Transactions!$G$5:$G$204,Transactions!$C$5:$C$204,A108,Transactions!$D$5:$D$204,'Setup - Lists'!B108),SUMIFS(Transactions!$G$5:$G$204,Transactions!$C$5:$C$204,A108,Transactions!$E$5:$E$204,'Setup - Lists'!B108)))</f>
        <v/>
      </c>
      <c r="G108" s="24" t="str">
        <f>IF(OR(A108="",B108="",D108="CHILD",NOT(ISNUMBER('Setup - Lists'!D108))),"",E108-F108)</f>
        <v/>
      </c>
      <c r="H108" s="27" t="str">
        <f>IF(OR(A108="",B108="",D108="CHILD",'Setup - Lists'!D108=0),"",SUMIFS(Transactions!$G$5:$G$204,Transactions!$C$5:$C$204,A108,Transactions!$E$5:$E$204,'Setup - Lists'!B108)/'Setup - Lists'!D108)</f>
        <v/>
      </c>
      <c r="I108" s="4" t="str">
        <f t="shared" si="3"/>
        <v/>
      </c>
      <c r="J108" s="17" t="str">
        <f>IF('Setup - Lists'!B108="","",IF('Setup - Lists'!E108="","",'Setup - Lists'!E108))</f>
        <v/>
      </c>
    </row>
    <row r="109" spans="1:10" ht="15">
      <c r="A109" s="4" t="str">
        <f>IF('Setup - Lists'!A109="","",'Setup - Lists'!A109)</f>
        <v/>
      </c>
      <c r="B109" s="4" t="str">
        <f>IF('Setup - Lists'!B109="","",IF('Setup - Lists'!C109&lt;&gt;"","↳ "&amp;'Setup - Lists'!B109,'Setup - Lists'!B109))</f>
        <v/>
      </c>
      <c r="C109" s="4" t="str">
        <f>IF('Setup - Lists'!B109="","",IF('Setup - Lists'!C109="","",'Setup - Lists'!C109))</f>
        <v/>
      </c>
      <c r="D109" s="4" t="str">
        <f>IF('Setup - Lists'!B109="","",'Setup - Lists'!F109)</f>
        <v/>
      </c>
      <c r="E109" s="24" t="str">
        <f>IF('Setup - Lists'!B109="","",IF('Setup - Lists'!D109="","",'Setup - Lists'!D109))</f>
        <v/>
      </c>
      <c r="F109" s="24" t="str">
        <f>IF(OR(A109="",B109=""),"",IF(D109="CHILD",SUMIFS(Transactions!$G$5:$G$204,Transactions!$C$5:$C$204,A109,Transactions!$D$5:$D$204,'Setup - Lists'!B109),SUMIFS(Transactions!$G$5:$G$204,Transactions!$C$5:$C$204,A109,Transactions!$E$5:$E$204,'Setup - Lists'!B109)))</f>
        <v/>
      </c>
      <c r="G109" s="24" t="str">
        <f>IF(OR(A109="",B109="",D109="CHILD",NOT(ISNUMBER('Setup - Lists'!D109))),"",E109-F109)</f>
        <v/>
      </c>
      <c r="H109" s="27" t="str">
        <f>IF(OR(A109="",B109="",D109="CHILD",'Setup - Lists'!D109=0),"",SUMIFS(Transactions!$G$5:$G$204,Transactions!$C$5:$C$204,A109,Transactions!$E$5:$E$204,'Setup - Lists'!B109)/'Setup - Lists'!D109)</f>
        <v/>
      </c>
      <c r="I109" s="4" t="str">
        <f t="shared" si="3"/>
        <v/>
      </c>
      <c r="J109" s="17" t="str">
        <f>IF('Setup - Lists'!B109="","",IF('Setup - Lists'!E109="","",'Setup - Lists'!E109))</f>
        <v/>
      </c>
    </row>
    <row r="110" spans="1:10" ht="15">
      <c r="A110" s="4" t="str">
        <f>IF('Setup - Lists'!A110="","",'Setup - Lists'!A110)</f>
        <v/>
      </c>
      <c r="B110" s="4" t="str">
        <f>IF('Setup - Lists'!B110="","",IF('Setup - Lists'!C110&lt;&gt;"","↳ "&amp;'Setup - Lists'!B110,'Setup - Lists'!B110))</f>
        <v/>
      </c>
      <c r="C110" s="4" t="str">
        <f>IF('Setup - Lists'!B110="","",IF('Setup - Lists'!C110="","",'Setup - Lists'!C110))</f>
        <v/>
      </c>
      <c r="D110" s="4" t="str">
        <f>IF('Setup - Lists'!B110="","",'Setup - Lists'!F110)</f>
        <v/>
      </c>
      <c r="E110" s="24" t="str">
        <f>IF('Setup - Lists'!B110="","",IF('Setup - Lists'!D110="","",'Setup - Lists'!D110))</f>
        <v/>
      </c>
      <c r="F110" s="24" t="str">
        <f>IF(OR(A110="",B110=""),"",IF(D110="CHILD",SUMIFS(Transactions!$G$5:$G$204,Transactions!$C$5:$C$204,A110,Transactions!$D$5:$D$204,'Setup - Lists'!B110),SUMIFS(Transactions!$G$5:$G$204,Transactions!$C$5:$C$204,A110,Transactions!$E$5:$E$204,'Setup - Lists'!B110)))</f>
        <v/>
      </c>
      <c r="G110" s="24" t="str">
        <f>IF(OR(A110="",B110="",D110="CHILD",NOT(ISNUMBER('Setup - Lists'!D110))),"",E110-F110)</f>
        <v/>
      </c>
      <c r="H110" s="27" t="str">
        <f>IF(OR(A110="",B110="",D110="CHILD",'Setup - Lists'!D110=0),"",SUMIFS(Transactions!$G$5:$G$204,Transactions!$C$5:$C$204,A110,Transactions!$E$5:$E$204,'Setup - Lists'!B110)/'Setup - Lists'!D110)</f>
        <v/>
      </c>
      <c r="I110" s="4" t="str">
        <f t="shared" si="3"/>
        <v/>
      </c>
      <c r="J110" s="17" t="str">
        <f>IF('Setup - Lists'!B110="","",IF('Setup - Lists'!E110="","",'Setup - Lists'!E110))</f>
        <v/>
      </c>
    </row>
    <row r="111" spans="1:10" ht="15">
      <c r="A111" s="4" t="str">
        <f>IF('Setup - Lists'!A111="","",'Setup - Lists'!A111)</f>
        <v/>
      </c>
      <c r="B111" s="4" t="str">
        <f>IF('Setup - Lists'!B111="","",IF('Setup - Lists'!C111&lt;&gt;"","↳ "&amp;'Setup - Lists'!B111,'Setup - Lists'!B111))</f>
        <v/>
      </c>
      <c r="C111" s="4" t="str">
        <f>IF('Setup - Lists'!B111="","",IF('Setup - Lists'!C111="","",'Setup - Lists'!C111))</f>
        <v/>
      </c>
      <c r="D111" s="4" t="str">
        <f>IF('Setup - Lists'!B111="","",'Setup - Lists'!F111)</f>
        <v/>
      </c>
      <c r="E111" s="24" t="str">
        <f>IF('Setup - Lists'!B111="","",IF('Setup - Lists'!D111="","",'Setup - Lists'!D111))</f>
        <v/>
      </c>
      <c r="F111" s="24" t="str">
        <f>IF(OR(A111="",B111=""),"",IF(D111="CHILD",SUMIFS(Transactions!$G$5:$G$204,Transactions!$C$5:$C$204,A111,Transactions!$D$5:$D$204,'Setup - Lists'!B111),SUMIFS(Transactions!$G$5:$G$204,Transactions!$C$5:$C$204,A111,Transactions!$E$5:$E$204,'Setup - Lists'!B111)))</f>
        <v/>
      </c>
      <c r="G111" s="24" t="str">
        <f>IF(OR(A111="",B111="",D111="CHILD",NOT(ISNUMBER('Setup - Lists'!D111))),"",E111-F111)</f>
        <v/>
      </c>
      <c r="H111" s="27" t="str">
        <f>IF(OR(A111="",B111="",D111="CHILD",'Setup - Lists'!D111=0),"",SUMIFS(Transactions!$G$5:$G$204,Transactions!$C$5:$C$204,A111,Transactions!$E$5:$E$204,'Setup - Lists'!B111)/'Setup - Lists'!D111)</f>
        <v/>
      </c>
      <c r="I111" s="4" t="str">
        <f t="shared" si="3"/>
        <v/>
      </c>
      <c r="J111" s="17" t="str">
        <f>IF('Setup - Lists'!B111="","",IF('Setup - Lists'!E111="","",'Setup - Lists'!E111))</f>
        <v/>
      </c>
    </row>
    <row r="112" spans="1:10" ht="15">
      <c r="A112" s="4" t="str">
        <f>IF('Setup - Lists'!A112="","",'Setup - Lists'!A112)</f>
        <v/>
      </c>
      <c r="B112" s="4" t="str">
        <f>IF('Setup - Lists'!B112="","",IF('Setup - Lists'!C112&lt;&gt;"","↳ "&amp;'Setup - Lists'!B112,'Setup - Lists'!B112))</f>
        <v/>
      </c>
      <c r="C112" s="4" t="str">
        <f>IF('Setup - Lists'!B112="","",IF('Setup - Lists'!C112="","",'Setup - Lists'!C112))</f>
        <v/>
      </c>
      <c r="D112" s="4" t="str">
        <f>IF('Setup - Lists'!B112="","",'Setup - Lists'!F112)</f>
        <v/>
      </c>
      <c r="E112" s="24" t="str">
        <f>IF('Setup - Lists'!B112="","",IF('Setup - Lists'!D112="","",'Setup - Lists'!D112))</f>
        <v/>
      </c>
      <c r="F112" s="24" t="str">
        <f>IF(OR(A112="",B112=""),"",IF(D112="CHILD",SUMIFS(Transactions!$G$5:$G$204,Transactions!$C$5:$C$204,A112,Transactions!$D$5:$D$204,'Setup - Lists'!B112),SUMIFS(Transactions!$G$5:$G$204,Transactions!$C$5:$C$204,A112,Transactions!$E$5:$E$204,'Setup - Lists'!B112)))</f>
        <v/>
      </c>
      <c r="G112" s="24" t="str">
        <f>IF(OR(A112="",B112="",D112="CHILD",NOT(ISNUMBER('Setup - Lists'!D112))),"",E112-F112)</f>
        <v/>
      </c>
      <c r="H112" s="27" t="str">
        <f>IF(OR(A112="",B112="",D112="CHILD",'Setup - Lists'!D112=0),"",SUMIFS(Transactions!$G$5:$G$204,Transactions!$C$5:$C$204,A112,Transactions!$E$5:$E$204,'Setup - Lists'!B112)/'Setup - Lists'!D112)</f>
        <v/>
      </c>
      <c r="I112" s="4" t="str">
        <f t="shared" si="3"/>
        <v/>
      </c>
      <c r="J112" s="17" t="str">
        <f>IF('Setup - Lists'!B112="","",IF('Setup - Lists'!E112="","",'Setup - Lists'!E112))</f>
        <v/>
      </c>
    </row>
    <row r="113" spans="1:10" ht="15">
      <c r="A113" s="4" t="str">
        <f>IF('Setup - Lists'!A113="","",'Setup - Lists'!A113)</f>
        <v/>
      </c>
      <c r="B113" s="4" t="str">
        <f>IF('Setup - Lists'!B113="","",IF('Setup - Lists'!C113&lt;&gt;"","↳ "&amp;'Setup - Lists'!B113,'Setup - Lists'!B113))</f>
        <v/>
      </c>
      <c r="C113" s="4" t="str">
        <f>IF('Setup - Lists'!B113="","",IF('Setup - Lists'!C113="","",'Setup - Lists'!C113))</f>
        <v/>
      </c>
      <c r="D113" s="4" t="str">
        <f>IF('Setup - Lists'!B113="","",'Setup - Lists'!F113)</f>
        <v/>
      </c>
      <c r="E113" s="24" t="str">
        <f>IF('Setup - Lists'!B113="","",IF('Setup - Lists'!D113="","",'Setup - Lists'!D113))</f>
        <v/>
      </c>
      <c r="F113" s="24" t="str">
        <f>IF(OR(A113="",B113=""),"",IF(D113="CHILD",SUMIFS(Transactions!$G$5:$G$204,Transactions!$C$5:$C$204,A113,Transactions!$D$5:$D$204,'Setup - Lists'!B113),SUMIFS(Transactions!$G$5:$G$204,Transactions!$C$5:$C$204,A113,Transactions!$E$5:$E$204,'Setup - Lists'!B113)))</f>
        <v/>
      </c>
      <c r="G113" s="24" t="str">
        <f>IF(OR(A113="",B113="",D113="CHILD",NOT(ISNUMBER('Setup - Lists'!D113))),"",E113-F113)</f>
        <v/>
      </c>
      <c r="H113" s="27" t="str">
        <f>IF(OR(A113="",B113="",D113="CHILD",'Setup - Lists'!D113=0),"",SUMIFS(Transactions!$G$5:$G$204,Transactions!$C$5:$C$204,A113,Transactions!$E$5:$E$204,'Setup - Lists'!B113)/'Setup - Lists'!D113)</f>
        <v/>
      </c>
      <c r="I113" s="4" t="str">
        <f t="shared" si="3"/>
        <v/>
      </c>
      <c r="J113" s="17" t="str">
        <f>IF('Setup - Lists'!B113="","",IF('Setup - Lists'!E113="","",'Setup - Lists'!E113))</f>
        <v/>
      </c>
    </row>
    <row r="114" spans="1:10" ht="15">
      <c r="A114" s="4" t="str">
        <f>IF('Setup - Lists'!A114="","",'Setup - Lists'!A114)</f>
        <v/>
      </c>
      <c r="B114" s="4" t="str">
        <f>IF('Setup - Lists'!B114="","",IF('Setup - Lists'!C114&lt;&gt;"","↳ "&amp;'Setup - Lists'!B114,'Setup - Lists'!B114))</f>
        <v/>
      </c>
      <c r="C114" s="4" t="str">
        <f>IF('Setup - Lists'!B114="","",IF('Setup - Lists'!C114="","",'Setup - Lists'!C114))</f>
        <v/>
      </c>
      <c r="D114" s="4" t="str">
        <f>IF('Setup - Lists'!B114="","",'Setup - Lists'!F114)</f>
        <v/>
      </c>
      <c r="E114" s="24" t="str">
        <f>IF('Setup - Lists'!B114="","",IF('Setup - Lists'!D114="","",'Setup - Lists'!D114))</f>
        <v/>
      </c>
      <c r="F114" s="24" t="str">
        <f>IF(OR(A114="",B114=""),"",IF(D114="CHILD",SUMIFS(Transactions!$G$5:$G$204,Transactions!$C$5:$C$204,A114,Transactions!$D$5:$D$204,'Setup - Lists'!B114),SUMIFS(Transactions!$G$5:$G$204,Transactions!$C$5:$C$204,A114,Transactions!$E$5:$E$204,'Setup - Lists'!B114)))</f>
        <v/>
      </c>
      <c r="G114" s="24" t="str">
        <f>IF(OR(A114="",B114="",D114="CHILD",NOT(ISNUMBER('Setup - Lists'!D114))),"",E114-F114)</f>
        <v/>
      </c>
      <c r="H114" s="27" t="str">
        <f>IF(OR(A114="",B114="",D114="CHILD",'Setup - Lists'!D114=0),"",SUMIFS(Transactions!$G$5:$G$204,Transactions!$C$5:$C$204,A114,Transactions!$E$5:$E$204,'Setup - Lists'!B114)/'Setup - Lists'!D114)</f>
        <v/>
      </c>
      <c r="I114" s="4" t="str">
        <f t="shared" si="3"/>
        <v/>
      </c>
      <c r="J114" s="17" t="str">
        <f>IF('Setup - Lists'!B114="","",IF('Setup - Lists'!E114="","",'Setup - Lists'!E114))</f>
        <v/>
      </c>
    </row>
    <row r="115" spans="1:10" ht="15">
      <c r="A115" s="4" t="str">
        <f>IF('Setup - Lists'!A115="","",'Setup - Lists'!A115)</f>
        <v/>
      </c>
      <c r="B115" s="4" t="str">
        <f>IF('Setup - Lists'!B115="","",IF('Setup - Lists'!C115&lt;&gt;"","↳ "&amp;'Setup - Lists'!B115,'Setup - Lists'!B115))</f>
        <v/>
      </c>
      <c r="C115" s="4" t="str">
        <f>IF('Setup - Lists'!B115="","",IF('Setup - Lists'!C115="","",'Setup - Lists'!C115))</f>
        <v/>
      </c>
      <c r="D115" s="4" t="str">
        <f>IF('Setup - Lists'!B115="","",'Setup - Lists'!F115)</f>
        <v/>
      </c>
      <c r="E115" s="24" t="str">
        <f>IF('Setup - Lists'!B115="","",IF('Setup - Lists'!D115="","",'Setup - Lists'!D115))</f>
        <v/>
      </c>
      <c r="F115" s="24" t="str">
        <f>IF(OR(A115="",B115=""),"",IF(D115="CHILD",SUMIFS(Transactions!$G$5:$G$204,Transactions!$C$5:$C$204,A115,Transactions!$D$5:$D$204,'Setup - Lists'!B115),SUMIFS(Transactions!$G$5:$G$204,Transactions!$C$5:$C$204,A115,Transactions!$E$5:$E$204,'Setup - Lists'!B115)))</f>
        <v/>
      </c>
      <c r="G115" s="24" t="str">
        <f>IF(OR(A115="",B115="",D115="CHILD",NOT(ISNUMBER('Setup - Lists'!D115))),"",E115-F115)</f>
        <v/>
      </c>
      <c r="H115" s="27" t="str">
        <f>IF(OR(A115="",B115="",D115="CHILD",'Setup - Lists'!D115=0),"",SUMIFS(Transactions!$G$5:$G$204,Transactions!$C$5:$C$204,A115,Transactions!$E$5:$E$204,'Setup - Lists'!B115)/'Setup - Lists'!D115)</f>
        <v/>
      </c>
      <c r="I115" s="4" t="str">
        <f t="shared" si="3"/>
        <v/>
      </c>
      <c r="J115" s="17" t="str">
        <f>IF('Setup - Lists'!B115="","",IF('Setup - Lists'!E115="","",'Setup - Lists'!E115))</f>
        <v/>
      </c>
    </row>
    <row r="116" spans="1:10" ht="15">
      <c r="A116" s="4" t="str">
        <f>IF('Setup - Lists'!A116="","",'Setup - Lists'!A116)</f>
        <v/>
      </c>
      <c r="B116" s="4" t="str">
        <f>IF('Setup - Lists'!B116="","",IF('Setup - Lists'!C116&lt;&gt;"","↳ "&amp;'Setup - Lists'!B116,'Setup - Lists'!B116))</f>
        <v/>
      </c>
      <c r="C116" s="4" t="str">
        <f>IF('Setup - Lists'!B116="","",IF('Setup - Lists'!C116="","",'Setup - Lists'!C116))</f>
        <v/>
      </c>
      <c r="D116" s="4" t="str">
        <f>IF('Setup - Lists'!B116="","",'Setup - Lists'!F116)</f>
        <v/>
      </c>
      <c r="E116" s="24" t="str">
        <f>IF('Setup - Lists'!B116="","",IF('Setup - Lists'!D116="","",'Setup - Lists'!D116))</f>
        <v/>
      </c>
      <c r="F116" s="24" t="str">
        <f>IF(OR(A116="",B116=""),"",IF(D116="CHILD",SUMIFS(Transactions!$G$5:$G$204,Transactions!$C$5:$C$204,A116,Transactions!$D$5:$D$204,'Setup - Lists'!B116),SUMIFS(Transactions!$G$5:$G$204,Transactions!$C$5:$C$204,A116,Transactions!$E$5:$E$204,'Setup - Lists'!B116)))</f>
        <v/>
      </c>
      <c r="G116" s="24" t="str">
        <f>IF(OR(A116="",B116="",D116="CHILD",NOT(ISNUMBER('Setup - Lists'!D116))),"",E116-F116)</f>
        <v/>
      </c>
      <c r="H116" s="27" t="str">
        <f>IF(OR(A116="",B116="",D116="CHILD",'Setup - Lists'!D116=0),"",SUMIFS(Transactions!$G$5:$G$204,Transactions!$C$5:$C$204,A116,Transactions!$E$5:$E$204,'Setup - Lists'!B116)/'Setup - Lists'!D116)</f>
        <v/>
      </c>
      <c r="I116" s="4" t="str">
        <f t="shared" si="3"/>
        <v/>
      </c>
      <c r="J116" s="17" t="str">
        <f>IF('Setup - Lists'!B116="","",IF('Setup - Lists'!E116="","",'Setup - Lists'!E116))</f>
        <v/>
      </c>
    </row>
    <row r="117" spans="1:10" ht="15">
      <c r="A117" s="4" t="str">
        <f>IF('Setup - Lists'!A117="","",'Setup - Lists'!A117)</f>
        <v/>
      </c>
      <c r="B117" s="4" t="str">
        <f>IF('Setup - Lists'!B117="","",IF('Setup - Lists'!C117&lt;&gt;"","↳ "&amp;'Setup - Lists'!B117,'Setup - Lists'!B117))</f>
        <v/>
      </c>
      <c r="C117" s="4" t="str">
        <f>IF('Setup - Lists'!B117="","",IF('Setup - Lists'!C117="","",'Setup - Lists'!C117))</f>
        <v/>
      </c>
      <c r="D117" s="4" t="str">
        <f>IF('Setup - Lists'!B117="","",'Setup - Lists'!F117)</f>
        <v/>
      </c>
      <c r="E117" s="24" t="str">
        <f>IF('Setup - Lists'!B117="","",IF('Setup - Lists'!D117="","",'Setup - Lists'!D117))</f>
        <v/>
      </c>
      <c r="F117" s="24" t="str">
        <f>IF(OR(A117="",B117=""),"",IF(D117="CHILD",SUMIFS(Transactions!$G$5:$G$204,Transactions!$C$5:$C$204,A117,Transactions!$D$5:$D$204,'Setup - Lists'!B117),SUMIFS(Transactions!$G$5:$G$204,Transactions!$C$5:$C$204,A117,Transactions!$E$5:$E$204,'Setup - Lists'!B117)))</f>
        <v/>
      </c>
      <c r="G117" s="24" t="str">
        <f>IF(OR(A117="",B117="",D117="CHILD",NOT(ISNUMBER('Setup - Lists'!D117))),"",E117-F117)</f>
        <v/>
      </c>
      <c r="H117" s="27" t="str">
        <f>IF(OR(A117="",B117="",D117="CHILD",'Setup - Lists'!D117=0),"",SUMIFS(Transactions!$G$5:$G$204,Transactions!$C$5:$C$204,A117,Transactions!$E$5:$E$204,'Setup - Lists'!B117)/'Setup - Lists'!D117)</f>
        <v/>
      </c>
      <c r="I117" s="4" t="str">
        <f t="shared" si="3"/>
        <v/>
      </c>
      <c r="J117" s="17" t="str">
        <f>IF('Setup - Lists'!B117="","",IF('Setup - Lists'!E117="","",'Setup - Lists'!E117))</f>
        <v/>
      </c>
    </row>
    <row r="118" spans="1:10" ht="15">
      <c r="A118" s="4" t="str">
        <f>IF('Setup - Lists'!A118="","",'Setup - Lists'!A118)</f>
        <v/>
      </c>
      <c r="B118" s="4" t="str">
        <f>IF('Setup - Lists'!B118="","",IF('Setup - Lists'!C118&lt;&gt;"","↳ "&amp;'Setup - Lists'!B118,'Setup - Lists'!B118))</f>
        <v/>
      </c>
      <c r="C118" s="4" t="str">
        <f>IF('Setup - Lists'!B118="","",IF('Setup - Lists'!C118="","",'Setup - Lists'!C118))</f>
        <v/>
      </c>
      <c r="D118" s="4" t="str">
        <f>IF('Setup - Lists'!B118="","",'Setup - Lists'!F118)</f>
        <v/>
      </c>
      <c r="E118" s="24" t="str">
        <f>IF('Setup - Lists'!B118="","",IF('Setup - Lists'!D118="","",'Setup - Lists'!D118))</f>
        <v/>
      </c>
      <c r="F118" s="24" t="str">
        <f>IF(OR(A118="",B118=""),"",IF(D118="CHILD",SUMIFS(Transactions!$G$5:$G$204,Transactions!$C$5:$C$204,A118,Transactions!$D$5:$D$204,'Setup - Lists'!B118),SUMIFS(Transactions!$G$5:$G$204,Transactions!$C$5:$C$204,A118,Transactions!$E$5:$E$204,'Setup - Lists'!B118)))</f>
        <v/>
      </c>
      <c r="G118" s="24" t="str">
        <f>IF(OR(A118="",B118="",D118="CHILD",NOT(ISNUMBER('Setup - Lists'!D118))),"",E118-F118)</f>
        <v/>
      </c>
      <c r="H118" s="27" t="str">
        <f>IF(OR(A118="",B118="",D118="CHILD",'Setup - Lists'!D118=0),"",SUMIFS(Transactions!$G$5:$G$204,Transactions!$C$5:$C$204,A118,Transactions!$E$5:$E$204,'Setup - Lists'!B118)/'Setup - Lists'!D118)</f>
        <v/>
      </c>
      <c r="I118" s="4" t="str">
        <f t="shared" si="3"/>
        <v/>
      </c>
      <c r="J118" s="17" t="str">
        <f>IF('Setup - Lists'!B118="","",IF('Setup - Lists'!E118="","",'Setup - Lists'!E118))</f>
        <v/>
      </c>
    </row>
    <row r="119" spans="1:10" ht="15">
      <c r="A119" s="4" t="str">
        <f>IF('Setup - Lists'!A119="","",'Setup - Lists'!A119)</f>
        <v/>
      </c>
      <c r="B119" s="4" t="str">
        <f>IF('Setup - Lists'!B119="","",IF('Setup - Lists'!C119&lt;&gt;"","↳ "&amp;'Setup - Lists'!B119,'Setup - Lists'!B119))</f>
        <v/>
      </c>
      <c r="C119" s="4" t="str">
        <f>IF('Setup - Lists'!B119="","",IF('Setup - Lists'!C119="","",'Setup - Lists'!C119))</f>
        <v/>
      </c>
      <c r="D119" s="4" t="str">
        <f>IF('Setup - Lists'!B119="","",'Setup - Lists'!F119)</f>
        <v/>
      </c>
      <c r="E119" s="24" t="str">
        <f>IF('Setup - Lists'!B119="","",IF('Setup - Lists'!D119="","",'Setup - Lists'!D119))</f>
        <v/>
      </c>
      <c r="F119" s="24" t="str">
        <f>IF(OR(A119="",B119=""),"",IF(D119="CHILD",SUMIFS(Transactions!$G$5:$G$204,Transactions!$C$5:$C$204,A119,Transactions!$D$5:$D$204,'Setup - Lists'!B119),SUMIFS(Transactions!$G$5:$G$204,Transactions!$C$5:$C$204,A119,Transactions!$E$5:$E$204,'Setup - Lists'!B119)))</f>
        <v/>
      </c>
      <c r="G119" s="24" t="str">
        <f>IF(OR(A119="",B119="",D119="CHILD",NOT(ISNUMBER('Setup - Lists'!D119))),"",E119-F119)</f>
        <v/>
      </c>
      <c r="H119" s="27" t="str">
        <f>IF(OR(A119="",B119="",D119="CHILD",'Setup - Lists'!D119=0),"",SUMIFS(Transactions!$G$5:$G$204,Transactions!$C$5:$C$204,A119,Transactions!$E$5:$E$204,'Setup - Lists'!B119)/'Setup - Lists'!D119)</f>
        <v/>
      </c>
      <c r="I119" s="4" t="str">
        <f t="shared" si="3"/>
        <v/>
      </c>
      <c r="J119" s="17" t="str">
        <f>IF('Setup - Lists'!B119="","",IF('Setup - Lists'!E119="","",'Setup - Lists'!E119))</f>
        <v/>
      </c>
    </row>
    <row r="120" spans="1:10" ht="15">
      <c r="A120" s="4" t="str">
        <f>IF('Setup - Lists'!A120="","",'Setup - Lists'!A120)</f>
        <v/>
      </c>
      <c r="B120" s="4" t="str">
        <f>IF('Setup - Lists'!B120="","",IF('Setup - Lists'!C120&lt;&gt;"","↳ "&amp;'Setup - Lists'!B120,'Setup - Lists'!B120))</f>
        <v/>
      </c>
      <c r="C120" s="4" t="str">
        <f>IF('Setup - Lists'!B120="","",IF('Setup - Lists'!C120="","",'Setup - Lists'!C120))</f>
        <v/>
      </c>
      <c r="D120" s="4" t="str">
        <f>IF('Setup - Lists'!B120="","",'Setup - Lists'!F120)</f>
        <v/>
      </c>
      <c r="E120" s="24" t="str">
        <f>IF('Setup - Lists'!B120="","",IF('Setup - Lists'!D120="","",'Setup - Lists'!D120))</f>
        <v/>
      </c>
      <c r="F120" s="24" t="str">
        <f>IF(OR(A120="",B120=""),"",IF(D120="CHILD",SUMIFS(Transactions!$G$5:$G$204,Transactions!$C$5:$C$204,A120,Transactions!$D$5:$D$204,'Setup - Lists'!B120),SUMIFS(Transactions!$G$5:$G$204,Transactions!$C$5:$C$204,A120,Transactions!$E$5:$E$204,'Setup - Lists'!B120)))</f>
        <v/>
      </c>
      <c r="G120" s="24" t="str">
        <f>IF(OR(A120="",B120="",D120="CHILD",NOT(ISNUMBER('Setup - Lists'!D120))),"",E120-F120)</f>
        <v/>
      </c>
      <c r="H120" s="27" t="str">
        <f>IF(OR(A120="",B120="",D120="CHILD",'Setup - Lists'!D120=0),"",SUMIFS(Transactions!$G$5:$G$204,Transactions!$C$5:$C$204,A120,Transactions!$E$5:$E$204,'Setup - Lists'!B120)/'Setup - Lists'!D120)</f>
        <v/>
      </c>
      <c r="I120" s="4" t="str">
        <f t="shared" si="3"/>
        <v/>
      </c>
      <c r="J120" s="17" t="str">
        <f>IF('Setup - Lists'!B120="","",IF('Setup - Lists'!E120="","",'Setup - Lists'!E120))</f>
        <v/>
      </c>
    </row>
    <row r="121" spans="1:10" ht="15">
      <c r="A121" s="4" t="str">
        <f>IF('Setup - Lists'!A121="","",'Setup - Lists'!A121)</f>
        <v/>
      </c>
      <c r="B121" s="4" t="str">
        <f>IF('Setup - Lists'!B121="","",IF('Setup - Lists'!C121&lt;&gt;"","↳ "&amp;'Setup - Lists'!B121,'Setup - Lists'!B121))</f>
        <v/>
      </c>
      <c r="C121" s="4" t="str">
        <f>IF('Setup - Lists'!B121="","",IF('Setup - Lists'!C121="","",'Setup - Lists'!C121))</f>
        <v/>
      </c>
      <c r="D121" s="4" t="str">
        <f>IF('Setup - Lists'!B121="","",'Setup - Lists'!F121)</f>
        <v/>
      </c>
      <c r="E121" s="24" t="str">
        <f>IF('Setup - Lists'!B121="","",IF('Setup - Lists'!D121="","",'Setup - Lists'!D121))</f>
        <v/>
      </c>
      <c r="F121" s="24" t="str">
        <f>IF(OR(A121="",B121=""),"",IF(D121="CHILD",SUMIFS(Transactions!$G$5:$G$204,Transactions!$C$5:$C$204,A121,Transactions!$D$5:$D$204,'Setup - Lists'!B121),SUMIFS(Transactions!$G$5:$G$204,Transactions!$C$5:$C$204,A121,Transactions!$E$5:$E$204,'Setup - Lists'!B121)))</f>
        <v/>
      </c>
      <c r="G121" s="24" t="str">
        <f>IF(OR(A121="",B121="",D121="CHILD",NOT(ISNUMBER('Setup - Lists'!D121))),"",E121-F121)</f>
        <v/>
      </c>
      <c r="H121" s="27" t="str">
        <f>IF(OR(A121="",B121="",D121="CHILD",'Setup - Lists'!D121=0),"",SUMIFS(Transactions!$G$5:$G$204,Transactions!$C$5:$C$204,A121,Transactions!$E$5:$E$204,'Setup - Lists'!B121)/'Setup - Lists'!D121)</f>
        <v/>
      </c>
      <c r="I121" s="4" t="str">
        <f t="shared" si="3"/>
        <v/>
      </c>
      <c r="J121" s="17" t="str">
        <f>IF('Setup - Lists'!B121="","",IF('Setup - Lists'!E121="","",'Setup - Lists'!E121))</f>
        <v/>
      </c>
    </row>
    <row r="122" spans="1:10" ht="15">
      <c r="A122" s="4" t="str">
        <f>IF('Setup - Lists'!A122="","",'Setup - Lists'!A122)</f>
        <v/>
      </c>
      <c r="B122" s="4" t="str">
        <f>IF('Setup - Lists'!B122="","",IF('Setup - Lists'!C122&lt;&gt;"","↳ "&amp;'Setup - Lists'!B122,'Setup - Lists'!B122))</f>
        <v/>
      </c>
      <c r="C122" s="4" t="str">
        <f>IF('Setup - Lists'!B122="","",IF('Setup - Lists'!C122="","",'Setup - Lists'!C122))</f>
        <v/>
      </c>
      <c r="D122" s="4" t="str">
        <f>IF('Setup - Lists'!B122="","",'Setup - Lists'!F122)</f>
        <v/>
      </c>
      <c r="E122" s="24" t="str">
        <f>IF('Setup - Lists'!B122="","",IF('Setup - Lists'!D122="","",'Setup - Lists'!D122))</f>
        <v/>
      </c>
      <c r="F122" s="24" t="str">
        <f>IF(OR(A122="",B122=""),"",IF(D122="CHILD",SUMIFS(Transactions!$G$5:$G$204,Transactions!$C$5:$C$204,A122,Transactions!$D$5:$D$204,'Setup - Lists'!B122),SUMIFS(Transactions!$G$5:$G$204,Transactions!$C$5:$C$204,A122,Transactions!$E$5:$E$204,'Setup - Lists'!B122)))</f>
        <v/>
      </c>
      <c r="G122" s="24" t="str">
        <f>IF(OR(A122="",B122="",D122="CHILD",NOT(ISNUMBER('Setup - Lists'!D122))),"",E122-F122)</f>
        <v/>
      </c>
      <c r="H122" s="27" t="str">
        <f>IF(OR(A122="",B122="",D122="CHILD",'Setup - Lists'!D122=0),"",SUMIFS(Transactions!$G$5:$G$204,Transactions!$C$5:$C$204,A122,Transactions!$E$5:$E$204,'Setup - Lists'!B122)/'Setup - Lists'!D122)</f>
        <v/>
      </c>
      <c r="I122" s="4" t="str">
        <f t="shared" si="3"/>
        <v/>
      </c>
      <c r="J122" s="17" t="str">
        <f>IF('Setup - Lists'!B122="","",IF('Setup - Lists'!E122="","",'Setup - Lists'!E122))</f>
        <v/>
      </c>
    </row>
    <row r="123" spans="1:10" ht="15">
      <c r="A123" s="4" t="str">
        <f>IF('Setup - Lists'!A123="","",'Setup - Lists'!A123)</f>
        <v/>
      </c>
      <c r="B123" s="4" t="str">
        <f>IF('Setup - Lists'!B123="","",IF('Setup - Lists'!C123&lt;&gt;"","↳ "&amp;'Setup - Lists'!B123,'Setup - Lists'!B123))</f>
        <v/>
      </c>
      <c r="C123" s="4" t="str">
        <f>IF('Setup - Lists'!B123="","",IF('Setup - Lists'!C123="","",'Setup - Lists'!C123))</f>
        <v/>
      </c>
      <c r="D123" s="4" t="str">
        <f>IF('Setup - Lists'!B123="","",'Setup - Lists'!F123)</f>
        <v/>
      </c>
      <c r="E123" s="24" t="str">
        <f>IF('Setup - Lists'!B123="","",IF('Setup - Lists'!D123="","",'Setup - Lists'!D123))</f>
        <v/>
      </c>
      <c r="F123" s="24" t="str">
        <f>IF(OR(A123="",B123=""),"",IF(D123="CHILD",SUMIFS(Transactions!$G$5:$G$204,Transactions!$C$5:$C$204,A123,Transactions!$D$5:$D$204,'Setup - Lists'!B123),SUMIFS(Transactions!$G$5:$G$204,Transactions!$C$5:$C$204,A123,Transactions!$E$5:$E$204,'Setup - Lists'!B123)))</f>
        <v/>
      </c>
      <c r="G123" s="24" t="str">
        <f>IF(OR(A123="",B123="",D123="CHILD",NOT(ISNUMBER('Setup - Lists'!D123))),"",E123-F123)</f>
        <v/>
      </c>
      <c r="H123" s="27" t="str">
        <f>IF(OR(A123="",B123="",D123="CHILD",'Setup - Lists'!D123=0),"",SUMIFS(Transactions!$G$5:$G$204,Transactions!$C$5:$C$204,A123,Transactions!$E$5:$E$204,'Setup - Lists'!B123)/'Setup - Lists'!D123)</f>
        <v/>
      </c>
      <c r="I123" s="4" t="str">
        <f t="shared" si="3"/>
        <v/>
      </c>
      <c r="J123" s="17" t="str">
        <f>IF('Setup - Lists'!B123="","",IF('Setup - Lists'!E123="","",'Setup - Lists'!E123))</f>
        <v/>
      </c>
    </row>
    <row r="124" spans="1:10" ht="15">
      <c r="A124" s="4" t="str">
        <f>IF('Setup - Lists'!A124="","",'Setup - Lists'!A124)</f>
        <v/>
      </c>
      <c r="B124" s="4" t="str">
        <f>IF('Setup - Lists'!B124="","",IF('Setup - Lists'!C124&lt;&gt;"","↳ "&amp;'Setup - Lists'!B124,'Setup - Lists'!B124))</f>
        <v/>
      </c>
      <c r="C124" s="4" t="str">
        <f>IF('Setup - Lists'!B124="","",IF('Setup - Lists'!C124="","",'Setup - Lists'!C124))</f>
        <v/>
      </c>
      <c r="D124" s="4" t="str">
        <f>IF('Setup - Lists'!B124="","",'Setup - Lists'!F124)</f>
        <v/>
      </c>
      <c r="E124" s="24" t="str">
        <f>IF('Setup - Lists'!B124="","",IF('Setup - Lists'!D124="","",'Setup - Lists'!D124))</f>
        <v/>
      </c>
      <c r="F124" s="24" t="str">
        <f>IF(OR(A124="",B124=""),"",IF(D124="CHILD",SUMIFS(Transactions!$G$5:$G$204,Transactions!$C$5:$C$204,A124,Transactions!$D$5:$D$204,'Setup - Lists'!B124),SUMIFS(Transactions!$G$5:$G$204,Transactions!$C$5:$C$204,A124,Transactions!$E$5:$E$204,'Setup - Lists'!B124)))</f>
        <v/>
      </c>
      <c r="G124" s="24" t="str">
        <f>IF(OR(A124="",B124="",D124="CHILD",NOT(ISNUMBER('Setup - Lists'!D124))),"",E124-F124)</f>
        <v/>
      </c>
      <c r="H124" s="27" t="str">
        <f>IF(OR(A124="",B124="",D124="CHILD",'Setup - Lists'!D124=0),"",SUMIFS(Transactions!$G$5:$G$204,Transactions!$C$5:$C$204,A124,Transactions!$E$5:$E$204,'Setup - Lists'!B124)/'Setup - Lists'!D124)</f>
        <v/>
      </c>
      <c r="I124" s="4" t="str">
        <f t="shared" si="3"/>
        <v/>
      </c>
      <c r="J124" s="17" t="str">
        <f>IF('Setup - Lists'!B124="","",IF('Setup - Lists'!E124="","",'Setup - Lists'!E124))</f>
        <v/>
      </c>
    </row>
    <row r="125" spans="1:10" ht="15">
      <c r="A125" s="4" t="str">
        <f>IF('Setup - Lists'!A125="","",'Setup - Lists'!A125)</f>
        <v/>
      </c>
      <c r="B125" s="4" t="str">
        <f>IF('Setup - Lists'!B125="","",IF('Setup - Lists'!C125&lt;&gt;"","↳ "&amp;'Setup - Lists'!B125,'Setup - Lists'!B125))</f>
        <v/>
      </c>
      <c r="C125" s="4" t="str">
        <f>IF('Setup - Lists'!B125="","",IF('Setup - Lists'!C125="","",'Setup - Lists'!C125))</f>
        <v/>
      </c>
      <c r="D125" s="4" t="str">
        <f>IF('Setup - Lists'!B125="","",'Setup - Lists'!F125)</f>
        <v/>
      </c>
      <c r="E125" s="24" t="str">
        <f>IF('Setup - Lists'!B125="","",IF('Setup - Lists'!D125="","",'Setup - Lists'!D125))</f>
        <v/>
      </c>
      <c r="F125" s="24" t="str">
        <f>IF(OR(A125="",B125=""),"",IF(D125="CHILD",SUMIFS(Transactions!$G$5:$G$204,Transactions!$C$5:$C$204,A125,Transactions!$D$5:$D$204,'Setup - Lists'!B125),SUMIFS(Transactions!$G$5:$G$204,Transactions!$C$5:$C$204,A125,Transactions!$E$5:$E$204,'Setup - Lists'!B125)))</f>
        <v/>
      </c>
      <c r="G125" s="24" t="str">
        <f>IF(OR(A125="",B125="",D125="CHILD",NOT(ISNUMBER('Setup - Lists'!D125))),"",E125-F125)</f>
        <v/>
      </c>
      <c r="H125" s="27" t="str">
        <f>IF(OR(A125="",B125="",D125="CHILD",'Setup - Lists'!D125=0),"",SUMIFS(Transactions!$G$5:$G$204,Transactions!$C$5:$C$204,A125,Transactions!$E$5:$E$204,'Setup - Lists'!B125)/'Setup - Lists'!D125)</f>
        <v/>
      </c>
      <c r="I125" s="4" t="str">
        <f t="shared" si="3"/>
        <v/>
      </c>
      <c r="J125" s="17" t="str">
        <f>IF('Setup - Lists'!B125="","",IF('Setup - Lists'!E125="","",'Setup - Lists'!E125))</f>
        <v/>
      </c>
    </row>
    <row r="126" spans="1:10" ht="15">
      <c r="A126" s="4" t="str">
        <f>IF('Setup - Lists'!A126="","",'Setup - Lists'!A126)</f>
        <v/>
      </c>
      <c r="B126" s="4" t="str">
        <f>IF('Setup - Lists'!B126="","",IF('Setup - Lists'!C126&lt;&gt;"","↳ "&amp;'Setup - Lists'!B126,'Setup - Lists'!B126))</f>
        <v/>
      </c>
      <c r="C126" s="4" t="str">
        <f>IF('Setup - Lists'!B126="","",IF('Setup - Lists'!C126="","",'Setup - Lists'!C126))</f>
        <v/>
      </c>
      <c r="D126" s="4" t="str">
        <f>IF('Setup - Lists'!B126="","",'Setup - Lists'!F126)</f>
        <v/>
      </c>
      <c r="E126" s="24" t="str">
        <f>IF('Setup - Lists'!B126="","",IF('Setup - Lists'!D126="","",'Setup - Lists'!D126))</f>
        <v/>
      </c>
      <c r="F126" s="24" t="str">
        <f>IF(OR(A126="",B126=""),"",IF(D126="CHILD",SUMIFS(Transactions!$G$5:$G$204,Transactions!$C$5:$C$204,A126,Transactions!$D$5:$D$204,'Setup - Lists'!B126),SUMIFS(Transactions!$G$5:$G$204,Transactions!$C$5:$C$204,A126,Transactions!$E$5:$E$204,'Setup - Lists'!B126)))</f>
        <v/>
      </c>
      <c r="G126" s="24" t="str">
        <f>IF(OR(A126="",B126="",D126="CHILD",NOT(ISNUMBER('Setup - Lists'!D126))),"",E126-F126)</f>
        <v/>
      </c>
      <c r="H126" s="27" t="str">
        <f>IF(OR(A126="",B126="",D126="CHILD",'Setup - Lists'!D126=0),"",SUMIFS(Transactions!$G$5:$G$204,Transactions!$C$5:$C$204,A126,Transactions!$E$5:$E$204,'Setup - Lists'!B126)/'Setup - Lists'!D126)</f>
        <v/>
      </c>
      <c r="I126" s="4" t="str">
        <f t="shared" si="3"/>
        <v/>
      </c>
      <c r="J126" s="17" t="str">
        <f>IF('Setup - Lists'!B126="","",IF('Setup - Lists'!E126="","",'Setup - Lists'!E126))</f>
        <v/>
      </c>
    </row>
    <row r="127" spans="1:10" ht="15">
      <c r="A127" s="4" t="str">
        <f>IF('Setup - Lists'!A127="","",'Setup - Lists'!A127)</f>
        <v/>
      </c>
      <c r="B127" s="4" t="str">
        <f>IF('Setup - Lists'!B127="","",IF('Setup - Lists'!C127&lt;&gt;"","↳ "&amp;'Setup - Lists'!B127,'Setup - Lists'!B127))</f>
        <v/>
      </c>
      <c r="C127" s="4" t="str">
        <f>IF('Setup - Lists'!B127="","",IF('Setup - Lists'!C127="","",'Setup - Lists'!C127))</f>
        <v/>
      </c>
      <c r="D127" s="4" t="str">
        <f>IF('Setup - Lists'!B127="","",'Setup - Lists'!F127)</f>
        <v/>
      </c>
      <c r="E127" s="24" t="str">
        <f>IF('Setup - Lists'!B127="","",IF('Setup - Lists'!D127="","",'Setup - Lists'!D127))</f>
        <v/>
      </c>
      <c r="F127" s="24" t="str">
        <f>IF(OR(A127="",B127=""),"",IF(D127="CHILD",SUMIFS(Transactions!$G$5:$G$204,Transactions!$C$5:$C$204,A127,Transactions!$D$5:$D$204,'Setup - Lists'!B127),SUMIFS(Transactions!$G$5:$G$204,Transactions!$C$5:$C$204,A127,Transactions!$E$5:$E$204,'Setup - Lists'!B127)))</f>
        <v/>
      </c>
      <c r="G127" s="24" t="str">
        <f>IF(OR(A127="",B127="",D127="CHILD",NOT(ISNUMBER('Setup - Lists'!D127))),"",E127-F127)</f>
        <v/>
      </c>
      <c r="H127" s="27" t="str">
        <f>IF(OR(A127="",B127="",D127="CHILD",'Setup - Lists'!D127=0),"",SUMIFS(Transactions!$G$5:$G$204,Transactions!$C$5:$C$204,A127,Transactions!$E$5:$E$204,'Setup - Lists'!B127)/'Setup - Lists'!D127)</f>
        <v/>
      </c>
      <c r="I127" s="4" t="str">
        <f t="shared" si="3"/>
        <v/>
      </c>
      <c r="J127" s="17" t="str">
        <f>IF('Setup - Lists'!B127="","",IF('Setup - Lists'!E127="","",'Setup - Lists'!E127))</f>
        <v/>
      </c>
    </row>
    <row r="128" spans="1:10" ht="15">
      <c r="A128" s="4" t="str">
        <f>IF('Setup - Lists'!A128="","",'Setup - Lists'!A128)</f>
        <v/>
      </c>
      <c r="B128" s="4" t="str">
        <f>IF('Setup - Lists'!B128="","",IF('Setup - Lists'!C128&lt;&gt;"","↳ "&amp;'Setup - Lists'!B128,'Setup - Lists'!B128))</f>
        <v/>
      </c>
      <c r="C128" s="4" t="str">
        <f>IF('Setup - Lists'!B128="","",IF('Setup - Lists'!C128="","",'Setup - Lists'!C128))</f>
        <v/>
      </c>
      <c r="D128" s="4" t="str">
        <f>IF('Setup - Lists'!B128="","",'Setup - Lists'!F128)</f>
        <v/>
      </c>
      <c r="E128" s="24" t="str">
        <f>IF('Setup - Lists'!B128="","",IF('Setup - Lists'!D128="","",'Setup - Lists'!D128))</f>
        <v/>
      </c>
      <c r="F128" s="24" t="str">
        <f>IF(OR(A128="",B128=""),"",IF(D128="CHILD",SUMIFS(Transactions!$G$5:$G$204,Transactions!$C$5:$C$204,A128,Transactions!$D$5:$D$204,'Setup - Lists'!B128),SUMIFS(Transactions!$G$5:$G$204,Transactions!$C$5:$C$204,A128,Transactions!$E$5:$E$204,'Setup - Lists'!B128)))</f>
        <v/>
      </c>
      <c r="G128" s="24" t="str">
        <f>IF(OR(A128="",B128="",D128="CHILD",NOT(ISNUMBER('Setup - Lists'!D128))),"",E128-F128)</f>
        <v/>
      </c>
      <c r="H128" s="27" t="str">
        <f>IF(OR(A128="",B128="",D128="CHILD",'Setup - Lists'!D128=0),"",SUMIFS(Transactions!$G$5:$G$204,Transactions!$C$5:$C$204,A128,Transactions!$E$5:$E$204,'Setup - Lists'!B128)/'Setup - Lists'!D128)</f>
        <v/>
      </c>
      <c r="I128" s="4" t="str">
        <f t="shared" ref="I128:I159" si="4">IF(OR(A128="",B128=""),"",IF(D128="CHILD","CHILD LINE",IF(E128=0,IF(F128&gt;0,"NO BUDGET","UNFUNDED"),IF(F128&gt;E128,"OVER BUDGET",IF(F128/E128&gt;=0.8,"WATCH","ON TRACK")))))</f>
        <v/>
      </c>
      <c r="J128" s="17" t="str">
        <f>IF('Setup - Lists'!B128="","",IF('Setup - Lists'!E128="","",'Setup - Lists'!E128))</f>
        <v/>
      </c>
    </row>
    <row r="129" spans="1:10" ht="15">
      <c r="A129" s="4" t="str">
        <f>IF('Setup - Lists'!A129="","",'Setup - Lists'!A129)</f>
        <v/>
      </c>
      <c r="B129" s="4" t="str">
        <f>IF('Setup - Lists'!B129="","",IF('Setup - Lists'!C129&lt;&gt;"","↳ "&amp;'Setup - Lists'!B129,'Setup - Lists'!B129))</f>
        <v/>
      </c>
      <c r="C129" s="4" t="str">
        <f>IF('Setup - Lists'!B129="","",IF('Setup - Lists'!C129="","",'Setup - Lists'!C129))</f>
        <v/>
      </c>
      <c r="D129" s="4" t="str">
        <f>IF('Setup - Lists'!B129="","",'Setup - Lists'!F129)</f>
        <v/>
      </c>
      <c r="E129" s="24" t="str">
        <f>IF('Setup - Lists'!B129="","",IF('Setup - Lists'!D129="","",'Setup - Lists'!D129))</f>
        <v/>
      </c>
      <c r="F129" s="24" t="str">
        <f>IF(OR(A129="",B129=""),"",IF(D129="CHILD",SUMIFS(Transactions!$G$5:$G$204,Transactions!$C$5:$C$204,A129,Transactions!$D$5:$D$204,'Setup - Lists'!B129),SUMIFS(Transactions!$G$5:$G$204,Transactions!$C$5:$C$204,A129,Transactions!$E$5:$E$204,'Setup - Lists'!B129)))</f>
        <v/>
      </c>
      <c r="G129" s="24" t="str">
        <f>IF(OR(A129="",B129="",D129="CHILD",NOT(ISNUMBER('Setup - Lists'!D129))),"",E129-F129)</f>
        <v/>
      </c>
      <c r="H129" s="27" t="str">
        <f>IF(OR(A129="",B129="",D129="CHILD",'Setup - Lists'!D129=0),"",SUMIFS(Transactions!$G$5:$G$204,Transactions!$C$5:$C$204,A129,Transactions!$E$5:$E$204,'Setup - Lists'!B129)/'Setup - Lists'!D129)</f>
        <v/>
      </c>
      <c r="I129" s="4" t="str">
        <f t="shared" si="4"/>
        <v/>
      </c>
      <c r="J129" s="17" t="str">
        <f>IF('Setup - Lists'!B129="","",IF('Setup - Lists'!E129="","",'Setup - Lists'!E129))</f>
        <v/>
      </c>
    </row>
    <row r="130" spans="1:10" ht="15">
      <c r="A130" s="4" t="str">
        <f>IF('Setup - Lists'!A130="","",'Setup - Lists'!A130)</f>
        <v/>
      </c>
      <c r="B130" s="4" t="str">
        <f>IF('Setup - Lists'!B130="","",IF('Setup - Lists'!C130&lt;&gt;"","↳ "&amp;'Setup - Lists'!B130,'Setup - Lists'!B130))</f>
        <v/>
      </c>
      <c r="C130" s="4" t="str">
        <f>IF('Setup - Lists'!B130="","",IF('Setup - Lists'!C130="","",'Setup - Lists'!C130))</f>
        <v/>
      </c>
      <c r="D130" s="4" t="str">
        <f>IF('Setup - Lists'!B130="","",'Setup - Lists'!F130)</f>
        <v/>
      </c>
      <c r="E130" s="24" t="str">
        <f>IF('Setup - Lists'!B130="","",IF('Setup - Lists'!D130="","",'Setup - Lists'!D130))</f>
        <v/>
      </c>
      <c r="F130" s="24" t="str">
        <f>IF(OR(A130="",B130=""),"",IF(D130="CHILD",SUMIFS(Transactions!$G$5:$G$204,Transactions!$C$5:$C$204,A130,Transactions!$D$5:$D$204,'Setup - Lists'!B130),SUMIFS(Transactions!$G$5:$G$204,Transactions!$C$5:$C$204,A130,Transactions!$E$5:$E$204,'Setup - Lists'!B130)))</f>
        <v/>
      </c>
      <c r="G130" s="24" t="str">
        <f>IF(OR(A130="",B130="",D130="CHILD",NOT(ISNUMBER('Setup - Lists'!D130))),"",E130-F130)</f>
        <v/>
      </c>
      <c r="H130" s="27" t="str">
        <f>IF(OR(A130="",B130="",D130="CHILD",'Setup - Lists'!D130=0),"",SUMIFS(Transactions!$G$5:$G$204,Transactions!$C$5:$C$204,A130,Transactions!$E$5:$E$204,'Setup - Lists'!B130)/'Setup - Lists'!D130)</f>
        <v/>
      </c>
      <c r="I130" s="4" t="str">
        <f t="shared" si="4"/>
        <v/>
      </c>
      <c r="J130" s="17" t="str">
        <f>IF('Setup - Lists'!B130="","",IF('Setup - Lists'!E130="","",'Setup - Lists'!E130))</f>
        <v/>
      </c>
    </row>
    <row r="131" spans="1:10" ht="15">
      <c r="A131" s="4" t="str">
        <f>IF('Setup - Lists'!A131="","",'Setup - Lists'!A131)</f>
        <v/>
      </c>
      <c r="B131" s="4" t="str">
        <f>IF('Setup - Lists'!B131="","",IF('Setup - Lists'!C131&lt;&gt;"","↳ "&amp;'Setup - Lists'!B131,'Setup - Lists'!B131))</f>
        <v/>
      </c>
      <c r="C131" s="4" t="str">
        <f>IF('Setup - Lists'!B131="","",IF('Setup - Lists'!C131="","",'Setup - Lists'!C131))</f>
        <v/>
      </c>
      <c r="D131" s="4" t="str">
        <f>IF('Setup - Lists'!B131="","",'Setup - Lists'!F131)</f>
        <v/>
      </c>
      <c r="E131" s="24" t="str">
        <f>IF('Setup - Lists'!B131="","",IF('Setup - Lists'!D131="","",'Setup - Lists'!D131))</f>
        <v/>
      </c>
      <c r="F131" s="24" t="str">
        <f>IF(OR(A131="",B131=""),"",IF(D131="CHILD",SUMIFS(Transactions!$G$5:$G$204,Transactions!$C$5:$C$204,A131,Transactions!$D$5:$D$204,'Setup - Lists'!B131),SUMIFS(Transactions!$G$5:$G$204,Transactions!$C$5:$C$204,A131,Transactions!$E$5:$E$204,'Setup - Lists'!B131)))</f>
        <v/>
      </c>
      <c r="G131" s="24" t="str">
        <f>IF(OR(A131="",B131="",D131="CHILD",NOT(ISNUMBER('Setup - Lists'!D131))),"",E131-F131)</f>
        <v/>
      </c>
      <c r="H131" s="27" t="str">
        <f>IF(OR(A131="",B131="",D131="CHILD",'Setup - Lists'!D131=0),"",SUMIFS(Transactions!$G$5:$G$204,Transactions!$C$5:$C$204,A131,Transactions!$E$5:$E$204,'Setup - Lists'!B131)/'Setup - Lists'!D131)</f>
        <v/>
      </c>
      <c r="I131" s="4" t="str">
        <f t="shared" si="4"/>
        <v/>
      </c>
      <c r="J131" s="17" t="str">
        <f>IF('Setup - Lists'!B131="","",IF('Setup - Lists'!E131="","",'Setup - Lists'!E131))</f>
        <v/>
      </c>
    </row>
    <row r="132" spans="1:10" ht="15">
      <c r="A132" s="4" t="str">
        <f>IF('Setup - Lists'!A132="","",'Setup - Lists'!A132)</f>
        <v/>
      </c>
      <c r="B132" s="4" t="str">
        <f>IF('Setup - Lists'!B132="","",IF('Setup - Lists'!C132&lt;&gt;"","↳ "&amp;'Setup - Lists'!B132,'Setup - Lists'!B132))</f>
        <v/>
      </c>
      <c r="C132" s="4" t="str">
        <f>IF('Setup - Lists'!B132="","",IF('Setup - Lists'!C132="","",'Setup - Lists'!C132))</f>
        <v/>
      </c>
      <c r="D132" s="4" t="str">
        <f>IF('Setup - Lists'!B132="","",'Setup - Lists'!F132)</f>
        <v/>
      </c>
      <c r="E132" s="24" t="str">
        <f>IF('Setup - Lists'!B132="","",IF('Setup - Lists'!D132="","",'Setup - Lists'!D132))</f>
        <v/>
      </c>
      <c r="F132" s="24" t="str">
        <f>IF(OR(A132="",B132=""),"",IF(D132="CHILD",SUMIFS(Transactions!$G$5:$G$204,Transactions!$C$5:$C$204,A132,Transactions!$D$5:$D$204,'Setup - Lists'!B132),SUMIFS(Transactions!$G$5:$G$204,Transactions!$C$5:$C$204,A132,Transactions!$E$5:$E$204,'Setup - Lists'!B132)))</f>
        <v/>
      </c>
      <c r="G132" s="24" t="str">
        <f>IF(OR(A132="",B132="",D132="CHILD",NOT(ISNUMBER('Setup - Lists'!D132))),"",E132-F132)</f>
        <v/>
      </c>
      <c r="H132" s="27" t="str">
        <f>IF(OR(A132="",B132="",D132="CHILD",'Setup - Lists'!D132=0),"",SUMIFS(Transactions!$G$5:$G$204,Transactions!$C$5:$C$204,A132,Transactions!$E$5:$E$204,'Setup - Lists'!B132)/'Setup - Lists'!D132)</f>
        <v/>
      </c>
      <c r="I132" s="4" t="str">
        <f t="shared" si="4"/>
        <v/>
      </c>
      <c r="J132" s="17" t="str">
        <f>IF('Setup - Lists'!B132="","",IF('Setup - Lists'!E132="","",'Setup - Lists'!E132))</f>
        <v/>
      </c>
    </row>
    <row r="133" spans="1:10" ht="15">
      <c r="A133" s="4" t="str">
        <f>IF('Setup - Lists'!A133="","",'Setup - Lists'!A133)</f>
        <v/>
      </c>
      <c r="B133" s="4" t="str">
        <f>IF('Setup - Lists'!B133="","",IF('Setup - Lists'!C133&lt;&gt;"","↳ "&amp;'Setup - Lists'!B133,'Setup - Lists'!B133))</f>
        <v/>
      </c>
      <c r="C133" s="4" t="str">
        <f>IF('Setup - Lists'!B133="","",IF('Setup - Lists'!C133="","",'Setup - Lists'!C133))</f>
        <v/>
      </c>
      <c r="D133" s="4" t="str">
        <f>IF('Setup - Lists'!B133="","",'Setup - Lists'!F133)</f>
        <v/>
      </c>
      <c r="E133" s="24" t="str">
        <f>IF('Setup - Lists'!B133="","",IF('Setup - Lists'!D133="","",'Setup - Lists'!D133))</f>
        <v/>
      </c>
      <c r="F133" s="24" t="str">
        <f>IF(OR(A133="",B133=""),"",IF(D133="CHILD",SUMIFS(Transactions!$G$5:$G$204,Transactions!$C$5:$C$204,A133,Transactions!$D$5:$D$204,'Setup - Lists'!B133),SUMIFS(Transactions!$G$5:$G$204,Transactions!$C$5:$C$204,A133,Transactions!$E$5:$E$204,'Setup - Lists'!B133)))</f>
        <v/>
      </c>
      <c r="G133" s="24" t="str">
        <f>IF(OR(A133="",B133="",D133="CHILD",NOT(ISNUMBER('Setup - Lists'!D133))),"",E133-F133)</f>
        <v/>
      </c>
      <c r="H133" s="27" t="str">
        <f>IF(OR(A133="",B133="",D133="CHILD",'Setup - Lists'!D133=0),"",SUMIFS(Transactions!$G$5:$G$204,Transactions!$C$5:$C$204,A133,Transactions!$E$5:$E$204,'Setup - Lists'!B133)/'Setup - Lists'!D133)</f>
        <v/>
      </c>
      <c r="I133" s="4" t="str">
        <f t="shared" si="4"/>
        <v/>
      </c>
      <c r="J133" s="17" t="str">
        <f>IF('Setup - Lists'!B133="","",IF('Setup - Lists'!E133="","",'Setup - Lists'!E133))</f>
        <v/>
      </c>
    </row>
    <row r="134" spans="1:10" ht="15">
      <c r="A134" s="4" t="str">
        <f>IF('Setup - Lists'!A134="","",'Setup - Lists'!A134)</f>
        <v/>
      </c>
      <c r="B134" s="4" t="str">
        <f>IF('Setup - Lists'!B134="","",IF('Setup - Lists'!C134&lt;&gt;"","↳ "&amp;'Setup - Lists'!B134,'Setup - Lists'!B134))</f>
        <v/>
      </c>
      <c r="C134" s="4" t="str">
        <f>IF('Setup - Lists'!B134="","",IF('Setup - Lists'!C134="","",'Setup - Lists'!C134))</f>
        <v/>
      </c>
      <c r="D134" s="4" t="str">
        <f>IF('Setup - Lists'!B134="","",'Setup - Lists'!F134)</f>
        <v/>
      </c>
      <c r="E134" s="24" t="str">
        <f>IF('Setup - Lists'!B134="","",IF('Setup - Lists'!D134="","",'Setup - Lists'!D134))</f>
        <v/>
      </c>
      <c r="F134" s="24" t="str">
        <f>IF(OR(A134="",B134=""),"",IF(D134="CHILD",SUMIFS(Transactions!$G$5:$G$204,Transactions!$C$5:$C$204,A134,Transactions!$D$5:$D$204,'Setup - Lists'!B134),SUMIFS(Transactions!$G$5:$G$204,Transactions!$C$5:$C$204,A134,Transactions!$E$5:$E$204,'Setup - Lists'!B134)))</f>
        <v/>
      </c>
      <c r="G134" s="24" t="str">
        <f>IF(OR(A134="",B134="",D134="CHILD",NOT(ISNUMBER('Setup - Lists'!D134))),"",E134-F134)</f>
        <v/>
      </c>
      <c r="H134" s="27" t="str">
        <f>IF(OR(A134="",B134="",D134="CHILD",'Setup - Lists'!D134=0),"",SUMIFS(Transactions!$G$5:$G$204,Transactions!$C$5:$C$204,A134,Transactions!$E$5:$E$204,'Setup - Lists'!B134)/'Setup - Lists'!D134)</f>
        <v/>
      </c>
      <c r="I134" s="4" t="str">
        <f t="shared" si="4"/>
        <v/>
      </c>
      <c r="J134" s="17" t="str">
        <f>IF('Setup - Lists'!B134="","",IF('Setup - Lists'!E134="","",'Setup - Lists'!E134))</f>
        <v/>
      </c>
    </row>
    <row r="135" spans="1:10" ht="15">
      <c r="A135" s="4" t="str">
        <f>IF('Setup - Lists'!A135="","",'Setup - Lists'!A135)</f>
        <v/>
      </c>
      <c r="B135" s="4" t="str">
        <f>IF('Setup - Lists'!B135="","",IF('Setup - Lists'!C135&lt;&gt;"","↳ "&amp;'Setup - Lists'!B135,'Setup - Lists'!B135))</f>
        <v/>
      </c>
      <c r="C135" s="4" t="str">
        <f>IF('Setup - Lists'!B135="","",IF('Setup - Lists'!C135="","",'Setup - Lists'!C135))</f>
        <v/>
      </c>
      <c r="D135" s="4" t="str">
        <f>IF('Setup - Lists'!B135="","",'Setup - Lists'!F135)</f>
        <v/>
      </c>
      <c r="E135" s="24" t="str">
        <f>IF('Setup - Lists'!B135="","",IF('Setup - Lists'!D135="","",'Setup - Lists'!D135))</f>
        <v/>
      </c>
      <c r="F135" s="24" t="str">
        <f>IF(OR(A135="",B135=""),"",IF(D135="CHILD",SUMIFS(Transactions!$G$5:$G$204,Transactions!$C$5:$C$204,A135,Transactions!$D$5:$D$204,'Setup - Lists'!B135),SUMIFS(Transactions!$G$5:$G$204,Transactions!$C$5:$C$204,A135,Transactions!$E$5:$E$204,'Setup - Lists'!B135)))</f>
        <v/>
      </c>
      <c r="G135" s="24" t="str">
        <f>IF(OR(A135="",B135="",D135="CHILD",NOT(ISNUMBER('Setup - Lists'!D135))),"",E135-F135)</f>
        <v/>
      </c>
      <c r="H135" s="27" t="str">
        <f>IF(OR(A135="",B135="",D135="CHILD",'Setup - Lists'!D135=0),"",SUMIFS(Transactions!$G$5:$G$204,Transactions!$C$5:$C$204,A135,Transactions!$E$5:$E$204,'Setup - Lists'!B135)/'Setup - Lists'!D135)</f>
        <v/>
      </c>
      <c r="I135" s="4" t="str">
        <f t="shared" si="4"/>
        <v/>
      </c>
      <c r="J135" s="17" t="str">
        <f>IF('Setup - Lists'!B135="","",IF('Setup - Lists'!E135="","",'Setup - Lists'!E135))</f>
        <v/>
      </c>
    </row>
    <row r="136" spans="1:10" ht="15">
      <c r="A136" s="4" t="str">
        <f>IF('Setup - Lists'!A136="","",'Setup - Lists'!A136)</f>
        <v/>
      </c>
      <c r="B136" s="4" t="str">
        <f>IF('Setup - Lists'!B136="","",IF('Setup - Lists'!C136&lt;&gt;"","↳ "&amp;'Setup - Lists'!B136,'Setup - Lists'!B136))</f>
        <v/>
      </c>
      <c r="C136" s="4" t="str">
        <f>IF('Setup - Lists'!B136="","",IF('Setup - Lists'!C136="","",'Setup - Lists'!C136))</f>
        <v/>
      </c>
      <c r="D136" s="4" t="str">
        <f>IF('Setup - Lists'!B136="","",'Setup - Lists'!F136)</f>
        <v/>
      </c>
      <c r="E136" s="24" t="str">
        <f>IF('Setup - Lists'!B136="","",IF('Setup - Lists'!D136="","",'Setup - Lists'!D136))</f>
        <v/>
      </c>
      <c r="F136" s="24" t="str">
        <f>IF(OR(A136="",B136=""),"",IF(D136="CHILD",SUMIFS(Transactions!$G$5:$G$204,Transactions!$C$5:$C$204,A136,Transactions!$D$5:$D$204,'Setup - Lists'!B136),SUMIFS(Transactions!$G$5:$G$204,Transactions!$C$5:$C$204,A136,Transactions!$E$5:$E$204,'Setup - Lists'!B136)))</f>
        <v/>
      </c>
      <c r="G136" s="24" t="str">
        <f>IF(OR(A136="",B136="",D136="CHILD",NOT(ISNUMBER('Setup - Lists'!D136))),"",E136-F136)</f>
        <v/>
      </c>
      <c r="H136" s="27" t="str">
        <f>IF(OR(A136="",B136="",D136="CHILD",'Setup - Lists'!D136=0),"",SUMIFS(Transactions!$G$5:$G$204,Transactions!$C$5:$C$204,A136,Transactions!$E$5:$E$204,'Setup - Lists'!B136)/'Setup - Lists'!D136)</f>
        <v/>
      </c>
      <c r="I136" s="4" t="str">
        <f t="shared" si="4"/>
        <v/>
      </c>
      <c r="J136" s="17" t="str">
        <f>IF('Setup - Lists'!B136="","",IF('Setup - Lists'!E136="","",'Setup - Lists'!E136))</f>
        <v/>
      </c>
    </row>
    <row r="137" spans="1:10" ht="15">
      <c r="A137" s="4" t="str">
        <f>IF('Setup - Lists'!A137="","",'Setup - Lists'!A137)</f>
        <v/>
      </c>
      <c r="B137" s="4" t="str">
        <f>IF('Setup - Lists'!B137="","",IF('Setup - Lists'!C137&lt;&gt;"","↳ "&amp;'Setup - Lists'!B137,'Setup - Lists'!B137))</f>
        <v/>
      </c>
      <c r="C137" s="4" t="str">
        <f>IF('Setup - Lists'!B137="","",IF('Setup - Lists'!C137="","",'Setup - Lists'!C137))</f>
        <v/>
      </c>
      <c r="D137" s="4" t="str">
        <f>IF('Setup - Lists'!B137="","",'Setup - Lists'!F137)</f>
        <v/>
      </c>
      <c r="E137" s="24" t="str">
        <f>IF('Setup - Lists'!B137="","",IF('Setup - Lists'!D137="","",'Setup - Lists'!D137))</f>
        <v/>
      </c>
      <c r="F137" s="24" t="str">
        <f>IF(OR(A137="",B137=""),"",IF(D137="CHILD",SUMIFS(Transactions!$G$5:$G$204,Transactions!$C$5:$C$204,A137,Transactions!$D$5:$D$204,'Setup - Lists'!B137),SUMIFS(Transactions!$G$5:$G$204,Transactions!$C$5:$C$204,A137,Transactions!$E$5:$E$204,'Setup - Lists'!B137)))</f>
        <v/>
      </c>
      <c r="G137" s="24" t="str">
        <f>IF(OR(A137="",B137="",D137="CHILD",NOT(ISNUMBER('Setup - Lists'!D137))),"",E137-F137)</f>
        <v/>
      </c>
      <c r="H137" s="27" t="str">
        <f>IF(OR(A137="",B137="",D137="CHILD",'Setup - Lists'!D137=0),"",SUMIFS(Transactions!$G$5:$G$204,Transactions!$C$5:$C$204,A137,Transactions!$E$5:$E$204,'Setup - Lists'!B137)/'Setup - Lists'!D137)</f>
        <v/>
      </c>
      <c r="I137" s="4" t="str">
        <f t="shared" si="4"/>
        <v/>
      </c>
      <c r="J137" s="17" t="str">
        <f>IF('Setup - Lists'!B137="","",IF('Setup - Lists'!E137="","",'Setup - Lists'!E137))</f>
        <v/>
      </c>
    </row>
    <row r="138" spans="1:10" ht="15">
      <c r="A138" s="4" t="str">
        <f>IF('Setup - Lists'!A138="","",'Setup - Lists'!A138)</f>
        <v/>
      </c>
      <c r="B138" s="4" t="str">
        <f>IF('Setup - Lists'!B138="","",IF('Setup - Lists'!C138&lt;&gt;"","↳ "&amp;'Setup - Lists'!B138,'Setup - Lists'!B138))</f>
        <v/>
      </c>
      <c r="C138" s="4" t="str">
        <f>IF('Setup - Lists'!B138="","",IF('Setup - Lists'!C138="","",'Setup - Lists'!C138))</f>
        <v/>
      </c>
      <c r="D138" s="4" t="str">
        <f>IF('Setup - Lists'!B138="","",'Setup - Lists'!F138)</f>
        <v/>
      </c>
      <c r="E138" s="24" t="str">
        <f>IF('Setup - Lists'!B138="","",IF('Setup - Lists'!D138="","",'Setup - Lists'!D138))</f>
        <v/>
      </c>
      <c r="F138" s="24" t="str">
        <f>IF(OR(A138="",B138=""),"",IF(D138="CHILD",SUMIFS(Transactions!$G$5:$G$204,Transactions!$C$5:$C$204,A138,Transactions!$D$5:$D$204,'Setup - Lists'!B138),SUMIFS(Transactions!$G$5:$G$204,Transactions!$C$5:$C$204,A138,Transactions!$E$5:$E$204,'Setup - Lists'!B138)))</f>
        <v/>
      </c>
      <c r="G138" s="24" t="str">
        <f>IF(OR(A138="",B138="",D138="CHILD",NOT(ISNUMBER('Setup - Lists'!D138))),"",E138-F138)</f>
        <v/>
      </c>
      <c r="H138" s="27" t="str">
        <f>IF(OR(A138="",B138="",D138="CHILD",'Setup - Lists'!D138=0),"",SUMIFS(Transactions!$G$5:$G$204,Transactions!$C$5:$C$204,A138,Transactions!$E$5:$E$204,'Setup - Lists'!B138)/'Setup - Lists'!D138)</f>
        <v/>
      </c>
      <c r="I138" s="4" t="str">
        <f t="shared" si="4"/>
        <v/>
      </c>
      <c r="J138" s="17" t="str">
        <f>IF('Setup - Lists'!B138="","",IF('Setup - Lists'!E138="","",'Setup - Lists'!E138))</f>
        <v/>
      </c>
    </row>
    <row r="139" spans="1:10" ht="15">
      <c r="A139" s="4" t="str">
        <f>IF('Setup - Lists'!A139="","",'Setup - Lists'!A139)</f>
        <v/>
      </c>
      <c r="B139" s="4" t="str">
        <f>IF('Setup - Lists'!B139="","",IF('Setup - Lists'!C139&lt;&gt;"","↳ "&amp;'Setup - Lists'!B139,'Setup - Lists'!B139))</f>
        <v/>
      </c>
      <c r="C139" s="4" t="str">
        <f>IF('Setup - Lists'!B139="","",IF('Setup - Lists'!C139="","",'Setup - Lists'!C139))</f>
        <v/>
      </c>
      <c r="D139" s="4" t="str">
        <f>IF('Setup - Lists'!B139="","",'Setup - Lists'!F139)</f>
        <v/>
      </c>
      <c r="E139" s="24" t="str">
        <f>IF('Setup - Lists'!B139="","",IF('Setup - Lists'!D139="","",'Setup - Lists'!D139))</f>
        <v/>
      </c>
      <c r="F139" s="24" t="str">
        <f>IF(OR(A139="",B139=""),"",IF(D139="CHILD",SUMIFS(Transactions!$G$5:$G$204,Transactions!$C$5:$C$204,A139,Transactions!$D$5:$D$204,'Setup - Lists'!B139),SUMIFS(Transactions!$G$5:$G$204,Transactions!$C$5:$C$204,A139,Transactions!$E$5:$E$204,'Setup - Lists'!B139)))</f>
        <v/>
      </c>
      <c r="G139" s="24" t="str">
        <f>IF(OR(A139="",B139="",D139="CHILD",NOT(ISNUMBER('Setup - Lists'!D139))),"",E139-F139)</f>
        <v/>
      </c>
      <c r="H139" s="27" t="str">
        <f>IF(OR(A139="",B139="",D139="CHILD",'Setup - Lists'!D139=0),"",SUMIFS(Transactions!$G$5:$G$204,Transactions!$C$5:$C$204,A139,Transactions!$E$5:$E$204,'Setup - Lists'!B139)/'Setup - Lists'!D139)</f>
        <v/>
      </c>
      <c r="I139" s="4" t="str">
        <f t="shared" si="4"/>
        <v/>
      </c>
      <c r="J139" s="17" t="str">
        <f>IF('Setup - Lists'!B139="","",IF('Setup - Lists'!E139="","",'Setup - Lists'!E139))</f>
        <v/>
      </c>
    </row>
    <row r="140" spans="1:10" ht="15">
      <c r="A140" s="4" t="str">
        <f>IF('Setup - Lists'!A140="","",'Setup - Lists'!A140)</f>
        <v/>
      </c>
      <c r="B140" s="4" t="str">
        <f>IF('Setup - Lists'!B140="","",IF('Setup - Lists'!C140&lt;&gt;"","↳ "&amp;'Setup - Lists'!B140,'Setup - Lists'!B140))</f>
        <v/>
      </c>
      <c r="C140" s="4" t="str">
        <f>IF('Setup - Lists'!B140="","",IF('Setup - Lists'!C140="","",'Setup - Lists'!C140))</f>
        <v/>
      </c>
      <c r="D140" s="4" t="str">
        <f>IF('Setup - Lists'!B140="","",'Setup - Lists'!F140)</f>
        <v/>
      </c>
      <c r="E140" s="24" t="str">
        <f>IF('Setup - Lists'!B140="","",IF('Setup - Lists'!D140="","",'Setup - Lists'!D140))</f>
        <v/>
      </c>
      <c r="F140" s="24" t="str">
        <f>IF(OR(A140="",B140=""),"",IF(D140="CHILD",SUMIFS(Transactions!$G$5:$G$204,Transactions!$C$5:$C$204,A140,Transactions!$D$5:$D$204,'Setup - Lists'!B140),SUMIFS(Transactions!$G$5:$G$204,Transactions!$C$5:$C$204,A140,Transactions!$E$5:$E$204,'Setup - Lists'!B140)))</f>
        <v/>
      </c>
      <c r="G140" s="24" t="str">
        <f>IF(OR(A140="",B140="",D140="CHILD",NOT(ISNUMBER('Setup - Lists'!D140))),"",E140-F140)</f>
        <v/>
      </c>
      <c r="H140" s="27" t="str">
        <f>IF(OR(A140="",B140="",D140="CHILD",'Setup - Lists'!D140=0),"",SUMIFS(Transactions!$G$5:$G$204,Transactions!$C$5:$C$204,A140,Transactions!$E$5:$E$204,'Setup - Lists'!B140)/'Setup - Lists'!D140)</f>
        <v/>
      </c>
      <c r="I140" s="4" t="str">
        <f t="shared" si="4"/>
        <v/>
      </c>
      <c r="J140" s="17" t="str">
        <f>IF('Setup - Lists'!B140="","",IF('Setup - Lists'!E140="","",'Setup - Lists'!E140))</f>
        <v/>
      </c>
    </row>
    <row r="141" spans="1:10" ht="15">
      <c r="A141" s="4" t="str">
        <f>IF('Setup - Lists'!A141="","",'Setup - Lists'!A141)</f>
        <v/>
      </c>
      <c r="B141" s="4" t="str">
        <f>IF('Setup - Lists'!B141="","",IF('Setup - Lists'!C141&lt;&gt;"","↳ "&amp;'Setup - Lists'!B141,'Setup - Lists'!B141))</f>
        <v/>
      </c>
      <c r="C141" s="4" t="str">
        <f>IF('Setup - Lists'!B141="","",IF('Setup - Lists'!C141="","",'Setup - Lists'!C141))</f>
        <v/>
      </c>
      <c r="D141" s="4" t="str">
        <f>IF('Setup - Lists'!B141="","",'Setup - Lists'!F141)</f>
        <v/>
      </c>
      <c r="E141" s="24" t="str">
        <f>IF('Setup - Lists'!B141="","",IF('Setup - Lists'!D141="","",'Setup - Lists'!D141))</f>
        <v/>
      </c>
      <c r="F141" s="24" t="str">
        <f>IF(OR(A141="",B141=""),"",IF(D141="CHILD",SUMIFS(Transactions!$G$5:$G$204,Transactions!$C$5:$C$204,A141,Transactions!$D$5:$D$204,'Setup - Lists'!B141),SUMIFS(Transactions!$G$5:$G$204,Transactions!$C$5:$C$204,A141,Transactions!$E$5:$E$204,'Setup - Lists'!B141)))</f>
        <v/>
      </c>
      <c r="G141" s="24" t="str">
        <f>IF(OR(A141="",B141="",D141="CHILD",NOT(ISNUMBER('Setup - Lists'!D141))),"",E141-F141)</f>
        <v/>
      </c>
      <c r="H141" s="27" t="str">
        <f>IF(OR(A141="",B141="",D141="CHILD",'Setup - Lists'!D141=0),"",SUMIFS(Transactions!$G$5:$G$204,Transactions!$C$5:$C$204,A141,Transactions!$E$5:$E$204,'Setup - Lists'!B141)/'Setup - Lists'!D141)</f>
        <v/>
      </c>
      <c r="I141" s="4" t="str">
        <f t="shared" si="4"/>
        <v/>
      </c>
      <c r="J141" s="17" t="str">
        <f>IF('Setup - Lists'!B141="","",IF('Setup - Lists'!E141="","",'Setup - Lists'!E141))</f>
        <v/>
      </c>
    </row>
    <row r="142" spans="1:10" ht="15">
      <c r="A142" s="4" t="str">
        <f>IF('Setup - Lists'!A142="","",'Setup - Lists'!A142)</f>
        <v/>
      </c>
      <c r="B142" s="4" t="str">
        <f>IF('Setup - Lists'!B142="","",IF('Setup - Lists'!C142&lt;&gt;"","↳ "&amp;'Setup - Lists'!B142,'Setup - Lists'!B142))</f>
        <v/>
      </c>
      <c r="C142" s="4" t="str">
        <f>IF('Setup - Lists'!B142="","",IF('Setup - Lists'!C142="","",'Setup - Lists'!C142))</f>
        <v/>
      </c>
      <c r="D142" s="4" t="str">
        <f>IF('Setup - Lists'!B142="","",'Setup - Lists'!F142)</f>
        <v/>
      </c>
      <c r="E142" s="24" t="str">
        <f>IF('Setup - Lists'!B142="","",IF('Setup - Lists'!D142="","",'Setup - Lists'!D142))</f>
        <v/>
      </c>
      <c r="F142" s="24" t="str">
        <f>IF(OR(A142="",B142=""),"",IF(D142="CHILD",SUMIFS(Transactions!$G$5:$G$204,Transactions!$C$5:$C$204,A142,Transactions!$D$5:$D$204,'Setup - Lists'!B142),SUMIFS(Transactions!$G$5:$G$204,Transactions!$C$5:$C$204,A142,Transactions!$E$5:$E$204,'Setup - Lists'!B142)))</f>
        <v/>
      </c>
      <c r="G142" s="24" t="str">
        <f>IF(OR(A142="",B142="",D142="CHILD",NOT(ISNUMBER('Setup - Lists'!D142))),"",E142-F142)</f>
        <v/>
      </c>
      <c r="H142" s="27" t="str">
        <f>IF(OR(A142="",B142="",D142="CHILD",'Setup - Lists'!D142=0),"",SUMIFS(Transactions!$G$5:$G$204,Transactions!$C$5:$C$204,A142,Transactions!$E$5:$E$204,'Setup - Lists'!B142)/'Setup - Lists'!D142)</f>
        <v/>
      </c>
      <c r="I142" s="4" t="str">
        <f t="shared" si="4"/>
        <v/>
      </c>
      <c r="J142" s="17" t="str">
        <f>IF('Setup - Lists'!B142="","",IF('Setup - Lists'!E142="","",'Setup - Lists'!E142))</f>
        <v/>
      </c>
    </row>
    <row r="143" spans="1:10" ht="15">
      <c r="A143" s="4" t="str">
        <f>IF('Setup - Lists'!A143="","",'Setup - Lists'!A143)</f>
        <v/>
      </c>
      <c r="B143" s="4" t="str">
        <f>IF('Setup - Lists'!B143="","",IF('Setup - Lists'!C143&lt;&gt;"","↳ "&amp;'Setup - Lists'!B143,'Setup - Lists'!B143))</f>
        <v/>
      </c>
      <c r="C143" s="4" t="str">
        <f>IF('Setup - Lists'!B143="","",IF('Setup - Lists'!C143="","",'Setup - Lists'!C143))</f>
        <v/>
      </c>
      <c r="D143" s="4" t="str">
        <f>IF('Setup - Lists'!B143="","",'Setup - Lists'!F143)</f>
        <v/>
      </c>
      <c r="E143" s="24" t="str">
        <f>IF('Setup - Lists'!B143="","",IF('Setup - Lists'!D143="","",'Setup - Lists'!D143))</f>
        <v/>
      </c>
      <c r="F143" s="24" t="str">
        <f>IF(OR(A143="",B143=""),"",IF(D143="CHILD",SUMIFS(Transactions!$G$5:$G$204,Transactions!$C$5:$C$204,A143,Transactions!$D$5:$D$204,'Setup - Lists'!B143),SUMIFS(Transactions!$G$5:$G$204,Transactions!$C$5:$C$204,A143,Transactions!$E$5:$E$204,'Setup - Lists'!B143)))</f>
        <v/>
      </c>
      <c r="G143" s="24" t="str">
        <f>IF(OR(A143="",B143="",D143="CHILD",NOT(ISNUMBER('Setup - Lists'!D143))),"",E143-F143)</f>
        <v/>
      </c>
      <c r="H143" s="27" t="str">
        <f>IF(OR(A143="",B143="",D143="CHILD",'Setup - Lists'!D143=0),"",SUMIFS(Transactions!$G$5:$G$204,Transactions!$C$5:$C$204,A143,Transactions!$E$5:$E$204,'Setup - Lists'!B143)/'Setup - Lists'!D143)</f>
        <v/>
      </c>
      <c r="I143" s="4" t="str">
        <f t="shared" si="4"/>
        <v/>
      </c>
      <c r="J143" s="17" t="str">
        <f>IF('Setup - Lists'!B143="","",IF('Setup - Lists'!E143="","",'Setup - Lists'!E143))</f>
        <v/>
      </c>
    </row>
    <row r="144" spans="1:10" ht="15">
      <c r="A144" s="4" t="str">
        <f>IF('Setup - Lists'!A144="","",'Setup - Lists'!A144)</f>
        <v/>
      </c>
      <c r="B144" s="4" t="str">
        <f>IF('Setup - Lists'!B144="","",IF('Setup - Lists'!C144&lt;&gt;"","↳ "&amp;'Setup - Lists'!B144,'Setup - Lists'!B144))</f>
        <v/>
      </c>
      <c r="C144" s="4" t="str">
        <f>IF('Setup - Lists'!B144="","",IF('Setup - Lists'!C144="","",'Setup - Lists'!C144))</f>
        <v/>
      </c>
      <c r="D144" s="4" t="str">
        <f>IF('Setup - Lists'!B144="","",'Setup - Lists'!F144)</f>
        <v/>
      </c>
      <c r="E144" s="24" t="str">
        <f>IF('Setup - Lists'!B144="","",IF('Setup - Lists'!D144="","",'Setup - Lists'!D144))</f>
        <v/>
      </c>
      <c r="F144" s="24" t="str">
        <f>IF(OR(A144="",B144=""),"",IF(D144="CHILD",SUMIFS(Transactions!$G$5:$G$204,Transactions!$C$5:$C$204,A144,Transactions!$D$5:$D$204,'Setup - Lists'!B144),SUMIFS(Transactions!$G$5:$G$204,Transactions!$C$5:$C$204,A144,Transactions!$E$5:$E$204,'Setup - Lists'!B144)))</f>
        <v/>
      </c>
      <c r="G144" s="24" t="str">
        <f>IF(OR(A144="",B144="",D144="CHILD",NOT(ISNUMBER('Setup - Lists'!D144))),"",E144-F144)</f>
        <v/>
      </c>
      <c r="H144" s="27" t="str">
        <f>IF(OR(A144="",B144="",D144="CHILD",'Setup - Lists'!D144=0),"",SUMIFS(Transactions!$G$5:$G$204,Transactions!$C$5:$C$204,A144,Transactions!$E$5:$E$204,'Setup - Lists'!B144)/'Setup - Lists'!D144)</f>
        <v/>
      </c>
      <c r="I144" s="4" t="str">
        <f t="shared" si="4"/>
        <v/>
      </c>
      <c r="J144" s="17" t="str">
        <f>IF('Setup - Lists'!B144="","",IF('Setup - Lists'!E144="","",'Setup - Lists'!E144))</f>
        <v/>
      </c>
    </row>
    <row r="145" spans="1:10" ht="15">
      <c r="A145" s="4" t="str">
        <f>IF('Setup - Lists'!A145="","",'Setup - Lists'!A145)</f>
        <v/>
      </c>
      <c r="B145" s="4" t="str">
        <f>IF('Setup - Lists'!B145="","",IF('Setup - Lists'!C145&lt;&gt;"","↳ "&amp;'Setup - Lists'!B145,'Setup - Lists'!B145))</f>
        <v/>
      </c>
      <c r="C145" s="4" t="str">
        <f>IF('Setup - Lists'!B145="","",IF('Setup - Lists'!C145="","",'Setup - Lists'!C145))</f>
        <v/>
      </c>
      <c r="D145" s="4" t="str">
        <f>IF('Setup - Lists'!B145="","",'Setup - Lists'!F145)</f>
        <v/>
      </c>
      <c r="E145" s="24" t="str">
        <f>IF('Setup - Lists'!B145="","",IF('Setup - Lists'!D145="","",'Setup - Lists'!D145))</f>
        <v/>
      </c>
      <c r="F145" s="24" t="str">
        <f>IF(OR(A145="",B145=""),"",IF(D145="CHILD",SUMIFS(Transactions!$G$5:$G$204,Transactions!$C$5:$C$204,A145,Transactions!$D$5:$D$204,'Setup - Lists'!B145),SUMIFS(Transactions!$G$5:$G$204,Transactions!$C$5:$C$204,A145,Transactions!$E$5:$E$204,'Setup - Lists'!B145)))</f>
        <v/>
      </c>
      <c r="G145" s="24" t="str">
        <f>IF(OR(A145="",B145="",D145="CHILD",NOT(ISNUMBER('Setup - Lists'!D145))),"",E145-F145)</f>
        <v/>
      </c>
      <c r="H145" s="27" t="str">
        <f>IF(OR(A145="",B145="",D145="CHILD",'Setup - Lists'!D145=0),"",SUMIFS(Transactions!$G$5:$G$204,Transactions!$C$5:$C$204,A145,Transactions!$E$5:$E$204,'Setup - Lists'!B145)/'Setup - Lists'!D145)</f>
        <v/>
      </c>
      <c r="I145" s="4" t="str">
        <f t="shared" si="4"/>
        <v/>
      </c>
      <c r="J145" s="17" t="str">
        <f>IF('Setup - Lists'!B145="","",IF('Setup - Lists'!E145="","",'Setup - Lists'!E145))</f>
        <v/>
      </c>
    </row>
    <row r="146" spans="1:10" ht="15">
      <c r="A146" s="4" t="str">
        <f>IF('Setup - Lists'!A146="","",'Setup - Lists'!A146)</f>
        <v/>
      </c>
      <c r="B146" s="4" t="str">
        <f>IF('Setup - Lists'!B146="","",IF('Setup - Lists'!C146&lt;&gt;"","↳ "&amp;'Setup - Lists'!B146,'Setup - Lists'!B146))</f>
        <v/>
      </c>
      <c r="C146" s="4" t="str">
        <f>IF('Setup - Lists'!B146="","",IF('Setup - Lists'!C146="","",'Setup - Lists'!C146))</f>
        <v/>
      </c>
      <c r="D146" s="4" t="str">
        <f>IF('Setup - Lists'!B146="","",'Setup - Lists'!F146)</f>
        <v/>
      </c>
      <c r="E146" s="24" t="str">
        <f>IF('Setup - Lists'!B146="","",IF('Setup - Lists'!D146="","",'Setup - Lists'!D146))</f>
        <v/>
      </c>
      <c r="F146" s="24" t="str">
        <f>IF(OR(A146="",B146=""),"",IF(D146="CHILD",SUMIFS(Transactions!$G$5:$G$204,Transactions!$C$5:$C$204,A146,Transactions!$D$5:$D$204,'Setup - Lists'!B146),SUMIFS(Transactions!$G$5:$G$204,Transactions!$C$5:$C$204,A146,Transactions!$E$5:$E$204,'Setup - Lists'!B146)))</f>
        <v/>
      </c>
      <c r="G146" s="24" t="str">
        <f>IF(OR(A146="",B146="",D146="CHILD",NOT(ISNUMBER('Setup - Lists'!D146))),"",E146-F146)</f>
        <v/>
      </c>
      <c r="H146" s="27" t="str">
        <f>IF(OR(A146="",B146="",D146="CHILD",'Setup - Lists'!D146=0),"",SUMIFS(Transactions!$G$5:$G$204,Transactions!$C$5:$C$204,A146,Transactions!$E$5:$E$204,'Setup - Lists'!B146)/'Setup - Lists'!D146)</f>
        <v/>
      </c>
      <c r="I146" s="4" t="str">
        <f t="shared" si="4"/>
        <v/>
      </c>
      <c r="J146" s="17" t="str">
        <f>IF('Setup - Lists'!B146="","",IF('Setup - Lists'!E146="","",'Setup - Lists'!E146))</f>
        <v/>
      </c>
    </row>
    <row r="147" spans="1:10" ht="15">
      <c r="A147" s="4" t="str">
        <f>IF('Setup - Lists'!A147="","",'Setup - Lists'!A147)</f>
        <v/>
      </c>
      <c r="B147" s="4" t="str">
        <f>IF('Setup - Lists'!B147="","",IF('Setup - Lists'!C147&lt;&gt;"","↳ "&amp;'Setup - Lists'!B147,'Setup - Lists'!B147))</f>
        <v/>
      </c>
      <c r="C147" s="4" t="str">
        <f>IF('Setup - Lists'!B147="","",IF('Setup - Lists'!C147="","",'Setup - Lists'!C147))</f>
        <v/>
      </c>
      <c r="D147" s="4" t="str">
        <f>IF('Setup - Lists'!B147="","",'Setup - Lists'!F147)</f>
        <v/>
      </c>
      <c r="E147" s="24" t="str">
        <f>IF('Setup - Lists'!B147="","",IF('Setup - Lists'!D147="","",'Setup - Lists'!D147))</f>
        <v/>
      </c>
      <c r="F147" s="24" t="str">
        <f>IF(OR(A147="",B147=""),"",IF(D147="CHILD",SUMIFS(Transactions!$G$5:$G$204,Transactions!$C$5:$C$204,A147,Transactions!$D$5:$D$204,'Setup - Lists'!B147),SUMIFS(Transactions!$G$5:$G$204,Transactions!$C$5:$C$204,A147,Transactions!$E$5:$E$204,'Setup - Lists'!B147)))</f>
        <v/>
      </c>
      <c r="G147" s="24" t="str">
        <f>IF(OR(A147="",B147="",D147="CHILD",NOT(ISNUMBER('Setup - Lists'!D147))),"",E147-F147)</f>
        <v/>
      </c>
      <c r="H147" s="27" t="str">
        <f>IF(OR(A147="",B147="",D147="CHILD",'Setup - Lists'!D147=0),"",SUMIFS(Transactions!$G$5:$G$204,Transactions!$C$5:$C$204,A147,Transactions!$E$5:$E$204,'Setup - Lists'!B147)/'Setup - Lists'!D147)</f>
        <v/>
      </c>
      <c r="I147" s="4" t="str">
        <f t="shared" si="4"/>
        <v/>
      </c>
      <c r="J147" s="17" t="str">
        <f>IF('Setup - Lists'!B147="","",IF('Setup - Lists'!E147="","",'Setup - Lists'!E147))</f>
        <v/>
      </c>
    </row>
    <row r="148" spans="1:10" ht="15">
      <c r="A148" s="4" t="str">
        <f>IF('Setup - Lists'!A148="","",'Setup - Lists'!A148)</f>
        <v/>
      </c>
      <c r="B148" s="4" t="str">
        <f>IF('Setup - Lists'!B148="","",IF('Setup - Lists'!C148&lt;&gt;"","↳ "&amp;'Setup - Lists'!B148,'Setup - Lists'!B148))</f>
        <v/>
      </c>
      <c r="C148" s="4" t="str">
        <f>IF('Setup - Lists'!B148="","",IF('Setup - Lists'!C148="","",'Setup - Lists'!C148))</f>
        <v/>
      </c>
      <c r="D148" s="4" t="str">
        <f>IF('Setup - Lists'!B148="","",'Setup - Lists'!F148)</f>
        <v/>
      </c>
      <c r="E148" s="24" t="str">
        <f>IF('Setup - Lists'!B148="","",IF('Setup - Lists'!D148="","",'Setup - Lists'!D148))</f>
        <v/>
      </c>
      <c r="F148" s="24" t="str">
        <f>IF(OR(A148="",B148=""),"",IF(D148="CHILD",SUMIFS(Transactions!$G$5:$G$204,Transactions!$C$5:$C$204,A148,Transactions!$D$5:$D$204,'Setup - Lists'!B148),SUMIFS(Transactions!$G$5:$G$204,Transactions!$C$5:$C$204,A148,Transactions!$E$5:$E$204,'Setup - Lists'!B148)))</f>
        <v/>
      </c>
      <c r="G148" s="24" t="str">
        <f>IF(OR(A148="",B148="",D148="CHILD",NOT(ISNUMBER('Setup - Lists'!D148))),"",E148-F148)</f>
        <v/>
      </c>
      <c r="H148" s="27" t="str">
        <f>IF(OR(A148="",B148="",D148="CHILD",'Setup - Lists'!D148=0),"",SUMIFS(Transactions!$G$5:$G$204,Transactions!$C$5:$C$204,A148,Transactions!$E$5:$E$204,'Setup - Lists'!B148)/'Setup - Lists'!D148)</f>
        <v/>
      </c>
      <c r="I148" s="4" t="str">
        <f t="shared" si="4"/>
        <v/>
      </c>
      <c r="J148" s="17" t="str">
        <f>IF('Setup - Lists'!B148="","",IF('Setup - Lists'!E148="","",'Setup - Lists'!E148))</f>
        <v/>
      </c>
    </row>
    <row r="149" spans="1:10" ht="15">
      <c r="A149" s="4" t="str">
        <f>IF('Setup - Lists'!A149="","",'Setup - Lists'!A149)</f>
        <v/>
      </c>
      <c r="B149" s="4" t="str">
        <f>IF('Setup - Lists'!B149="","",IF('Setup - Lists'!C149&lt;&gt;"","↳ "&amp;'Setup - Lists'!B149,'Setup - Lists'!B149))</f>
        <v/>
      </c>
      <c r="C149" s="4" t="str">
        <f>IF('Setup - Lists'!B149="","",IF('Setup - Lists'!C149="","",'Setup - Lists'!C149))</f>
        <v/>
      </c>
      <c r="D149" s="4" t="str">
        <f>IF('Setup - Lists'!B149="","",'Setup - Lists'!F149)</f>
        <v/>
      </c>
      <c r="E149" s="24" t="str">
        <f>IF('Setup - Lists'!B149="","",IF('Setup - Lists'!D149="","",'Setup - Lists'!D149))</f>
        <v/>
      </c>
      <c r="F149" s="24" t="str">
        <f>IF(OR(A149="",B149=""),"",IF(D149="CHILD",SUMIFS(Transactions!$G$5:$G$204,Transactions!$C$5:$C$204,A149,Transactions!$D$5:$D$204,'Setup - Lists'!B149),SUMIFS(Transactions!$G$5:$G$204,Transactions!$C$5:$C$204,A149,Transactions!$E$5:$E$204,'Setup - Lists'!B149)))</f>
        <v/>
      </c>
      <c r="G149" s="24" t="str">
        <f>IF(OR(A149="",B149="",D149="CHILD",NOT(ISNUMBER('Setup - Lists'!D149))),"",E149-F149)</f>
        <v/>
      </c>
      <c r="H149" s="27" t="str">
        <f>IF(OR(A149="",B149="",D149="CHILD",'Setup - Lists'!D149=0),"",SUMIFS(Transactions!$G$5:$G$204,Transactions!$C$5:$C$204,A149,Transactions!$E$5:$E$204,'Setup - Lists'!B149)/'Setup - Lists'!D149)</f>
        <v/>
      </c>
      <c r="I149" s="4" t="str">
        <f t="shared" si="4"/>
        <v/>
      </c>
      <c r="J149" s="17" t="str">
        <f>IF('Setup - Lists'!B149="","",IF('Setup - Lists'!E149="","",'Setup - Lists'!E149))</f>
        <v/>
      </c>
    </row>
    <row r="150" spans="1:10" ht="15">
      <c r="A150" s="4" t="str">
        <f>IF('Setup - Lists'!A150="","",'Setup - Lists'!A150)</f>
        <v/>
      </c>
      <c r="B150" s="4" t="str">
        <f>IF('Setup - Lists'!B150="","",IF('Setup - Lists'!C150&lt;&gt;"","↳ "&amp;'Setup - Lists'!B150,'Setup - Lists'!B150))</f>
        <v/>
      </c>
      <c r="C150" s="4" t="str">
        <f>IF('Setup - Lists'!B150="","",IF('Setup - Lists'!C150="","",'Setup - Lists'!C150))</f>
        <v/>
      </c>
      <c r="D150" s="4" t="str">
        <f>IF('Setup - Lists'!B150="","",'Setup - Lists'!F150)</f>
        <v/>
      </c>
      <c r="E150" s="24" t="str">
        <f>IF('Setup - Lists'!B150="","",IF('Setup - Lists'!D150="","",'Setup - Lists'!D150))</f>
        <v/>
      </c>
      <c r="F150" s="24" t="str">
        <f>IF(OR(A150="",B150=""),"",IF(D150="CHILD",SUMIFS(Transactions!$G$5:$G$204,Transactions!$C$5:$C$204,A150,Transactions!$D$5:$D$204,'Setup - Lists'!B150),SUMIFS(Transactions!$G$5:$G$204,Transactions!$C$5:$C$204,A150,Transactions!$E$5:$E$204,'Setup - Lists'!B150)))</f>
        <v/>
      </c>
      <c r="G150" s="24" t="str">
        <f>IF(OR(A150="",B150="",D150="CHILD",NOT(ISNUMBER('Setup - Lists'!D150))),"",E150-F150)</f>
        <v/>
      </c>
      <c r="H150" s="27" t="str">
        <f>IF(OR(A150="",B150="",D150="CHILD",'Setup - Lists'!D150=0),"",SUMIFS(Transactions!$G$5:$G$204,Transactions!$C$5:$C$204,A150,Transactions!$E$5:$E$204,'Setup - Lists'!B150)/'Setup - Lists'!D150)</f>
        <v/>
      </c>
      <c r="I150" s="4" t="str">
        <f t="shared" si="4"/>
        <v/>
      </c>
      <c r="J150" s="17" t="str">
        <f>IF('Setup - Lists'!B150="","",IF('Setup - Lists'!E150="","",'Setup - Lists'!E150))</f>
        <v/>
      </c>
    </row>
    <row r="151" spans="1:10" ht="15">
      <c r="A151" s="4" t="str">
        <f>IF('Setup - Lists'!A151="","",'Setup - Lists'!A151)</f>
        <v/>
      </c>
      <c r="B151" s="4" t="str">
        <f>IF('Setup - Lists'!B151="","",IF('Setup - Lists'!C151&lt;&gt;"","↳ "&amp;'Setup - Lists'!B151,'Setup - Lists'!B151))</f>
        <v/>
      </c>
      <c r="C151" s="4" t="str">
        <f>IF('Setup - Lists'!B151="","",IF('Setup - Lists'!C151="","",'Setup - Lists'!C151))</f>
        <v/>
      </c>
      <c r="D151" s="4" t="str">
        <f>IF('Setup - Lists'!B151="","",'Setup - Lists'!F151)</f>
        <v/>
      </c>
      <c r="E151" s="24" t="str">
        <f>IF('Setup - Lists'!B151="","",IF('Setup - Lists'!D151="","",'Setup - Lists'!D151))</f>
        <v/>
      </c>
      <c r="F151" s="24" t="str">
        <f>IF(OR(A151="",B151=""),"",IF(D151="CHILD",SUMIFS(Transactions!$G$5:$G$204,Transactions!$C$5:$C$204,A151,Transactions!$D$5:$D$204,'Setup - Lists'!B151),SUMIFS(Transactions!$G$5:$G$204,Transactions!$C$5:$C$204,A151,Transactions!$E$5:$E$204,'Setup - Lists'!B151)))</f>
        <v/>
      </c>
      <c r="G151" s="24" t="str">
        <f>IF(OR(A151="",B151="",D151="CHILD",NOT(ISNUMBER('Setup - Lists'!D151))),"",E151-F151)</f>
        <v/>
      </c>
      <c r="H151" s="27" t="str">
        <f>IF(OR(A151="",B151="",D151="CHILD",'Setup - Lists'!D151=0),"",SUMIFS(Transactions!$G$5:$G$204,Transactions!$C$5:$C$204,A151,Transactions!$E$5:$E$204,'Setup - Lists'!B151)/'Setup - Lists'!D151)</f>
        <v/>
      </c>
      <c r="I151" s="4" t="str">
        <f t="shared" si="4"/>
        <v/>
      </c>
      <c r="J151" s="17" t="str">
        <f>IF('Setup - Lists'!B151="","",IF('Setup - Lists'!E151="","",'Setup - Lists'!E151))</f>
        <v/>
      </c>
    </row>
    <row r="152" spans="1:10" ht="15">
      <c r="A152" s="4" t="str">
        <f>IF('Setup - Lists'!A152="","",'Setup - Lists'!A152)</f>
        <v/>
      </c>
      <c r="B152" s="4" t="str">
        <f>IF('Setup - Lists'!B152="","",IF('Setup - Lists'!C152&lt;&gt;"","↳ "&amp;'Setup - Lists'!B152,'Setup - Lists'!B152))</f>
        <v/>
      </c>
      <c r="C152" s="4" t="str">
        <f>IF('Setup - Lists'!B152="","",IF('Setup - Lists'!C152="","",'Setup - Lists'!C152))</f>
        <v/>
      </c>
      <c r="D152" s="4" t="str">
        <f>IF('Setup - Lists'!B152="","",'Setup - Lists'!F152)</f>
        <v/>
      </c>
      <c r="E152" s="24" t="str">
        <f>IF('Setup - Lists'!B152="","",IF('Setup - Lists'!D152="","",'Setup - Lists'!D152))</f>
        <v/>
      </c>
      <c r="F152" s="24" t="str">
        <f>IF(OR(A152="",B152=""),"",IF(D152="CHILD",SUMIFS(Transactions!$G$5:$G$204,Transactions!$C$5:$C$204,A152,Transactions!$D$5:$D$204,'Setup - Lists'!B152),SUMIFS(Transactions!$G$5:$G$204,Transactions!$C$5:$C$204,A152,Transactions!$E$5:$E$204,'Setup - Lists'!B152)))</f>
        <v/>
      </c>
      <c r="G152" s="24" t="str">
        <f>IF(OR(A152="",B152="",D152="CHILD",NOT(ISNUMBER('Setup - Lists'!D152))),"",E152-F152)</f>
        <v/>
      </c>
      <c r="H152" s="27" t="str">
        <f>IF(OR(A152="",B152="",D152="CHILD",'Setup - Lists'!D152=0),"",SUMIFS(Transactions!$G$5:$G$204,Transactions!$C$5:$C$204,A152,Transactions!$E$5:$E$204,'Setup - Lists'!B152)/'Setup - Lists'!D152)</f>
        <v/>
      </c>
      <c r="I152" s="4" t="str">
        <f t="shared" si="4"/>
        <v/>
      </c>
      <c r="J152" s="17" t="str">
        <f>IF('Setup - Lists'!B152="","",IF('Setup - Lists'!E152="","",'Setup - Lists'!E152))</f>
        <v/>
      </c>
    </row>
    <row r="153" spans="1:10" ht="15">
      <c r="A153" s="4" t="str">
        <f>IF('Setup - Lists'!A153="","",'Setup - Lists'!A153)</f>
        <v/>
      </c>
      <c r="B153" s="4" t="str">
        <f>IF('Setup - Lists'!B153="","",IF('Setup - Lists'!C153&lt;&gt;"","↳ "&amp;'Setup - Lists'!B153,'Setup - Lists'!B153))</f>
        <v/>
      </c>
      <c r="C153" s="4" t="str">
        <f>IF('Setup - Lists'!B153="","",IF('Setup - Lists'!C153="","",'Setup - Lists'!C153))</f>
        <v/>
      </c>
      <c r="D153" s="4" t="str">
        <f>IF('Setup - Lists'!B153="","",'Setup - Lists'!F153)</f>
        <v/>
      </c>
      <c r="E153" s="24" t="str">
        <f>IF('Setup - Lists'!B153="","",IF('Setup - Lists'!D153="","",'Setup - Lists'!D153))</f>
        <v/>
      </c>
      <c r="F153" s="24" t="str">
        <f>IF(OR(A153="",B153=""),"",IF(D153="CHILD",SUMIFS(Transactions!$G$5:$G$204,Transactions!$C$5:$C$204,A153,Transactions!$D$5:$D$204,'Setup - Lists'!B153),SUMIFS(Transactions!$G$5:$G$204,Transactions!$C$5:$C$204,A153,Transactions!$E$5:$E$204,'Setup - Lists'!B153)))</f>
        <v/>
      </c>
      <c r="G153" s="24" t="str">
        <f>IF(OR(A153="",B153="",D153="CHILD",NOT(ISNUMBER('Setup - Lists'!D153))),"",E153-F153)</f>
        <v/>
      </c>
      <c r="H153" s="27" t="str">
        <f>IF(OR(A153="",B153="",D153="CHILD",'Setup - Lists'!D153=0),"",SUMIFS(Transactions!$G$5:$G$204,Transactions!$C$5:$C$204,A153,Transactions!$E$5:$E$204,'Setup - Lists'!B153)/'Setup - Lists'!D153)</f>
        <v/>
      </c>
      <c r="I153" s="4" t="str">
        <f t="shared" si="4"/>
        <v/>
      </c>
      <c r="J153" s="17" t="str">
        <f>IF('Setup - Lists'!B153="","",IF('Setup - Lists'!E153="","",'Setup - Lists'!E153))</f>
        <v/>
      </c>
    </row>
    <row r="154" spans="1:10" ht="15">
      <c r="A154" s="4" t="str">
        <f>IF('Setup - Lists'!A154="","",'Setup - Lists'!A154)</f>
        <v/>
      </c>
      <c r="B154" s="4" t="str">
        <f>IF('Setup - Lists'!B154="","",IF('Setup - Lists'!C154&lt;&gt;"","↳ "&amp;'Setup - Lists'!B154,'Setup - Lists'!B154))</f>
        <v/>
      </c>
      <c r="C154" s="4" t="str">
        <f>IF('Setup - Lists'!B154="","",IF('Setup - Lists'!C154="","",'Setup - Lists'!C154))</f>
        <v/>
      </c>
      <c r="D154" s="4" t="str">
        <f>IF('Setup - Lists'!B154="","",'Setup - Lists'!F154)</f>
        <v/>
      </c>
      <c r="E154" s="24" t="str">
        <f>IF('Setup - Lists'!B154="","",IF('Setup - Lists'!D154="","",'Setup - Lists'!D154))</f>
        <v/>
      </c>
      <c r="F154" s="24" t="str">
        <f>IF(OR(A154="",B154=""),"",IF(D154="CHILD",SUMIFS(Transactions!$G$5:$G$204,Transactions!$C$5:$C$204,A154,Transactions!$D$5:$D$204,'Setup - Lists'!B154),SUMIFS(Transactions!$G$5:$G$204,Transactions!$C$5:$C$204,A154,Transactions!$E$5:$E$204,'Setup - Lists'!B154)))</f>
        <v/>
      </c>
      <c r="G154" s="24" t="str">
        <f>IF(OR(A154="",B154="",D154="CHILD",NOT(ISNUMBER('Setup - Lists'!D154))),"",E154-F154)</f>
        <v/>
      </c>
      <c r="H154" s="27" t="str">
        <f>IF(OR(A154="",B154="",D154="CHILD",'Setup - Lists'!D154=0),"",SUMIFS(Transactions!$G$5:$G$204,Transactions!$C$5:$C$204,A154,Transactions!$E$5:$E$204,'Setup - Lists'!B154)/'Setup - Lists'!D154)</f>
        <v/>
      </c>
      <c r="I154" s="4" t="str">
        <f t="shared" si="4"/>
        <v/>
      </c>
      <c r="J154" s="17" t="str">
        <f>IF('Setup - Lists'!B154="","",IF('Setup - Lists'!E154="","",'Setup - Lists'!E154))</f>
        <v/>
      </c>
    </row>
    <row r="155" spans="1:10" ht="15">
      <c r="A155" s="4" t="str">
        <f>IF('Setup - Lists'!A155="","",'Setup - Lists'!A155)</f>
        <v/>
      </c>
      <c r="B155" s="4" t="str">
        <f>IF('Setup - Lists'!B155="","",IF('Setup - Lists'!C155&lt;&gt;"","↳ "&amp;'Setup - Lists'!B155,'Setup - Lists'!B155))</f>
        <v/>
      </c>
      <c r="C155" s="4" t="str">
        <f>IF('Setup - Lists'!B155="","",IF('Setup - Lists'!C155="","",'Setup - Lists'!C155))</f>
        <v/>
      </c>
      <c r="D155" s="4" t="str">
        <f>IF('Setup - Lists'!B155="","",'Setup - Lists'!F155)</f>
        <v/>
      </c>
      <c r="E155" s="24" t="str">
        <f>IF('Setup - Lists'!B155="","",IF('Setup - Lists'!D155="","",'Setup - Lists'!D155))</f>
        <v/>
      </c>
      <c r="F155" s="24" t="str">
        <f>IF(OR(A155="",B155=""),"",IF(D155="CHILD",SUMIFS(Transactions!$G$5:$G$204,Transactions!$C$5:$C$204,A155,Transactions!$D$5:$D$204,'Setup - Lists'!B155),SUMIFS(Transactions!$G$5:$G$204,Transactions!$C$5:$C$204,A155,Transactions!$E$5:$E$204,'Setup - Lists'!B155)))</f>
        <v/>
      </c>
      <c r="G155" s="24" t="str">
        <f>IF(OR(A155="",B155="",D155="CHILD",NOT(ISNUMBER('Setup - Lists'!D155))),"",E155-F155)</f>
        <v/>
      </c>
      <c r="H155" s="27" t="str">
        <f>IF(OR(A155="",B155="",D155="CHILD",'Setup - Lists'!D155=0),"",SUMIFS(Transactions!$G$5:$G$204,Transactions!$C$5:$C$204,A155,Transactions!$E$5:$E$204,'Setup - Lists'!B155)/'Setup - Lists'!D155)</f>
        <v/>
      </c>
      <c r="I155" s="4" t="str">
        <f t="shared" si="4"/>
        <v/>
      </c>
      <c r="J155" s="17" t="str">
        <f>IF('Setup - Lists'!B155="","",IF('Setup - Lists'!E155="","",'Setup - Lists'!E155))</f>
        <v/>
      </c>
    </row>
    <row r="156" spans="1:10" ht="15">
      <c r="A156" s="4" t="str">
        <f>IF('Setup - Lists'!A156="","",'Setup - Lists'!A156)</f>
        <v/>
      </c>
      <c r="B156" s="4" t="str">
        <f>IF('Setup - Lists'!B156="","",IF('Setup - Lists'!C156&lt;&gt;"","↳ "&amp;'Setup - Lists'!B156,'Setup - Lists'!B156))</f>
        <v/>
      </c>
      <c r="C156" s="4" t="str">
        <f>IF('Setup - Lists'!B156="","",IF('Setup - Lists'!C156="","",'Setup - Lists'!C156))</f>
        <v/>
      </c>
      <c r="D156" s="4" t="str">
        <f>IF('Setup - Lists'!B156="","",'Setup - Lists'!F156)</f>
        <v/>
      </c>
      <c r="E156" s="24" t="str">
        <f>IF('Setup - Lists'!B156="","",IF('Setup - Lists'!D156="","",'Setup - Lists'!D156))</f>
        <v/>
      </c>
      <c r="F156" s="24" t="str">
        <f>IF(OR(A156="",B156=""),"",IF(D156="CHILD",SUMIFS(Transactions!$G$5:$G$204,Transactions!$C$5:$C$204,A156,Transactions!$D$5:$D$204,'Setup - Lists'!B156),SUMIFS(Transactions!$G$5:$G$204,Transactions!$C$5:$C$204,A156,Transactions!$E$5:$E$204,'Setup - Lists'!B156)))</f>
        <v/>
      </c>
      <c r="G156" s="24" t="str">
        <f>IF(OR(A156="",B156="",D156="CHILD",NOT(ISNUMBER('Setup - Lists'!D156))),"",E156-F156)</f>
        <v/>
      </c>
      <c r="H156" s="27" t="str">
        <f>IF(OR(A156="",B156="",D156="CHILD",'Setup - Lists'!D156=0),"",SUMIFS(Transactions!$G$5:$G$204,Transactions!$C$5:$C$204,A156,Transactions!$E$5:$E$204,'Setup - Lists'!B156)/'Setup - Lists'!D156)</f>
        <v/>
      </c>
      <c r="I156" s="4" t="str">
        <f t="shared" si="4"/>
        <v/>
      </c>
      <c r="J156" s="17" t="str">
        <f>IF('Setup - Lists'!B156="","",IF('Setup - Lists'!E156="","",'Setup - Lists'!E156))</f>
        <v/>
      </c>
    </row>
    <row r="157" spans="1:10" ht="15">
      <c r="A157" s="4" t="str">
        <f>IF('Setup - Lists'!A157="","",'Setup - Lists'!A157)</f>
        <v/>
      </c>
      <c r="B157" s="4" t="str">
        <f>IF('Setup - Lists'!B157="","",IF('Setup - Lists'!C157&lt;&gt;"","↳ "&amp;'Setup - Lists'!B157,'Setup - Lists'!B157))</f>
        <v/>
      </c>
      <c r="C157" s="4" t="str">
        <f>IF('Setup - Lists'!B157="","",IF('Setup - Lists'!C157="","",'Setup - Lists'!C157))</f>
        <v/>
      </c>
      <c r="D157" s="4" t="str">
        <f>IF('Setup - Lists'!B157="","",'Setup - Lists'!F157)</f>
        <v/>
      </c>
      <c r="E157" s="24" t="str">
        <f>IF('Setup - Lists'!B157="","",IF('Setup - Lists'!D157="","",'Setup - Lists'!D157))</f>
        <v/>
      </c>
      <c r="F157" s="24" t="str">
        <f>IF(OR(A157="",B157=""),"",IF(D157="CHILD",SUMIFS(Transactions!$G$5:$G$204,Transactions!$C$5:$C$204,A157,Transactions!$D$5:$D$204,'Setup - Lists'!B157),SUMIFS(Transactions!$G$5:$G$204,Transactions!$C$5:$C$204,A157,Transactions!$E$5:$E$204,'Setup - Lists'!B157)))</f>
        <v/>
      </c>
      <c r="G157" s="24" t="str">
        <f>IF(OR(A157="",B157="",D157="CHILD",NOT(ISNUMBER('Setup - Lists'!D157))),"",E157-F157)</f>
        <v/>
      </c>
      <c r="H157" s="27" t="str">
        <f>IF(OR(A157="",B157="",D157="CHILD",'Setup - Lists'!D157=0),"",SUMIFS(Transactions!$G$5:$G$204,Transactions!$C$5:$C$204,A157,Transactions!$E$5:$E$204,'Setup - Lists'!B157)/'Setup - Lists'!D157)</f>
        <v/>
      </c>
      <c r="I157" s="4" t="str">
        <f t="shared" si="4"/>
        <v/>
      </c>
      <c r="J157" s="17" t="str">
        <f>IF('Setup - Lists'!B157="","",IF('Setup - Lists'!E157="","",'Setup - Lists'!E157))</f>
        <v/>
      </c>
    </row>
    <row r="158" spans="1:10" ht="15">
      <c r="A158" s="4" t="str">
        <f>IF('Setup - Lists'!A158="","",'Setup - Lists'!A158)</f>
        <v/>
      </c>
      <c r="B158" s="4" t="str">
        <f>IF('Setup - Lists'!B158="","",IF('Setup - Lists'!C158&lt;&gt;"","↳ "&amp;'Setup - Lists'!B158,'Setup - Lists'!B158))</f>
        <v/>
      </c>
      <c r="C158" s="4" t="str">
        <f>IF('Setup - Lists'!B158="","",IF('Setup - Lists'!C158="","",'Setup - Lists'!C158))</f>
        <v/>
      </c>
      <c r="D158" s="4" t="str">
        <f>IF('Setup - Lists'!B158="","",'Setup - Lists'!F158)</f>
        <v/>
      </c>
      <c r="E158" s="24" t="str">
        <f>IF('Setup - Lists'!B158="","",IF('Setup - Lists'!D158="","",'Setup - Lists'!D158))</f>
        <v/>
      </c>
      <c r="F158" s="24" t="str">
        <f>IF(OR(A158="",B158=""),"",IF(D158="CHILD",SUMIFS(Transactions!$G$5:$G$204,Transactions!$C$5:$C$204,A158,Transactions!$D$5:$D$204,'Setup - Lists'!B158),SUMIFS(Transactions!$G$5:$G$204,Transactions!$C$5:$C$204,A158,Transactions!$E$5:$E$204,'Setup - Lists'!B158)))</f>
        <v/>
      </c>
      <c r="G158" s="24" t="str">
        <f>IF(OR(A158="",B158="",D158="CHILD",NOT(ISNUMBER('Setup - Lists'!D158))),"",E158-F158)</f>
        <v/>
      </c>
      <c r="H158" s="27" t="str">
        <f>IF(OR(A158="",B158="",D158="CHILD",'Setup - Lists'!D158=0),"",SUMIFS(Transactions!$G$5:$G$204,Transactions!$C$5:$C$204,A158,Transactions!$E$5:$E$204,'Setup - Lists'!B158)/'Setup - Lists'!D158)</f>
        <v/>
      </c>
      <c r="I158" s="4" t="str">
        <f t="shared" si="4"/>
        <v/>
      </c>
      <c r="J158" s="17" t="str">
        <f>IF('Setup - Lists'!B158="","",IF('Setup - Lists'!E158="","",'Setup - Lists'!E158))</f>
        <v/>
      </c>
    </row>
    <row r="159" spans="1:10" ht="15">
      <c r="A159" s="4" t="str">
        <f>IF('Setup - Lists'!A159="","",'Setup - Lists'!A159)</f>
        <v/>
      </c>
      <c r="B159" s="4" t="str">
        <f>IF('Setup - Lists'!B159="","",IF('Setup - Lists'!C159&lt;&gt;"","↳ "&amp;'Setup - Lists'!B159,'Setup - Lists'!B159))</f>
        <v/>
      </c>
      <c r="C159" s="4" t="str">
        <f>IF('Setup - Lists'!B159="","",IF('Setup - Lists'!C159="","",'Setup - Lists'!C159))</f>
        <v/>
      </c>
      <c r="D159" s="4" t="str">
        <f>IF('Setup - Lists'!B159="","",'Setup - Lists'!F159)</f>
        <v/>
      </c>
      <c r="E159" s="24" t="str">
        <f>IF('Setup - Lists'!B159="","",IF('Setup - Lists'!D159="","",'Setup - Lists'!D159))</f>
        <v/>
      </c>
      <c r="F159" s="24" t="str">
        <f>IF(OR(A159="",B159=""),"",IF(D159="CHILD",SUMIFS(Transactions!$G$5:$G$204,Transactions!$C$5:$C$204,A159,Transactions!$D$5:$D$204,'Setup - Lists'!B159),SUMIFS(Transactions!$G$5:$G$204,Transactions!$C$5:$C$204,A159,Transactions!$E$5:$E$204,'Setup - Lists'!B159)))</f>
        <v/>
      </c>
      <c r="G159" s="24" t="str">
        <f>IF(OR(A159="",B159="",D159="CHILD",NOT(ISNUMBER('Setup - Lists'!D159))),"",E159-F159)</f>
        <v/>
      </c>
      <c r="H159" s="27" t="str">
        <f>IF(OR(A159="",B159="",D159="CHILD",'Setup - Lists'!D159=0),"",SUMIFS(Transactions!$G$5:$G$204,Transactions!$C$5:$C$204,A159,Transactions!$E$5:$E$204,'Setup - Lists'!B159)/'Setup - Lists'!D159)</f>
        <v/>
      </c>
      <c r="I159" s="4" t="str">
        <f t="shared" si="4"/>
        <v/>
      </c>
      <c r="J159" s="17" t="str">
        <f>IF('Setup - Lists'!B159="","",IF('Setup - Lists'!E159="","",'Setup - Lists'!E159))</f>
        <v/>
      </c>
    </row>
    <row r="160" spans="1:10" ht="15">
      <c r="A160" s="4" t="str">
        <f>IF('Setup - Lists'!A160="","",'Setup - Lists'!A160)</f>
        <v/>
      </c>
      <c r="B160" s="4" t="str">
        <f>IF('Setup - Lists'!B160="","",IF('Setup - Lists'!C160&lt;&gt;"","↳ "&amp;'Setup - Lists'!B160,'Setup - Lists'!B160))</f>
        <v/>
      </c>
      <c r="C160" s="4" t="str">
        <f>IF('Setup - Lists'!B160="","",IF('Setup - Lists'!C160="","",'Setup - Lists'!C160))</f>
        <v/>
      </c>
      <c r="D160" s="4" t="str">
        <f>IF('Setup - Lists'!B160="","",'Setup - Lists'!F160)</f>
        <v/>
      </c>
      <c r="E160" s="24" t="str">
        <f>IF('Setup - Lists'!B160="","",IF('Setup - Lists'!D160="","",'Setup - Lists'!D160))</f>
        <v/>
      </c>
      <c r="F160" s="24" t="str">
        <f>IF(OR(A160="",B160=""),"",IF(D160="CHILD",SUMIFS(Transactions!$G$5:$G$204,Transactions!$C$5:$C$204,A160,Transactions!$D$5:$D$204,'Setup - Lists'!B160),SUMIFS(Transactions!$G$5:$G$204,Transactions!$C$5:$C$204,A160,Transactions!$E$5:$E$204,'Setup - Lists'!B160)))</f>
        <v/>
      </c>
      <c r="G160" s="24" t="str">
        <f>IF(OR(A160="",B160="",D160="CHILD",NOT(ISNUMBER('Setup - Lists'!D160))),"",E160-F160)</f>
        <v/>
      </c>
      <c r="H160" s="27" t="str">
        <f>IF(OR(A160="",B160="",D160="CHILD",'Setup - Lists'!D160=0),"",SUMIFS(Transactions!$G$5:$G$204,Transactions!$C$5:$C$204,A160,Transactions!$E$5:$E$204,'Setup - Lists'!B160)/'Setup - Lists'!D160)</f>
        <v/>
      </c>
      <c r="I160" s="4" t="str">
        <f t="shared" ref="I160:I191" si="5">IF(OR(A160="",B160=""),"",IF(D160="CHILD","CHILD LINE",IF(E160=0,IF(F160&gt;0,"NO BUDGET","UNFUNDED"),IF(F160&gt;E160,"OVER BUDGET",IF(F160/E160&gt;=0.8,"WATCH","ON TRACK")))))</f>
        <v/>
      </c>
      <c r="J160" s="17" t="str">
        <f>IF('Setup - Lists'!B160="","",IF('Setup - Lists'!E160="","",'Setup - Lists'!E160))</f>
        <v/>
      </c>
    </row>
    <row r="161" spans="1:10" ht="15">
      <c r="A161" s="4" t="str">
        <f>IF('Setup - Lists'!A161="","",'Setup - Lists'!A161)</f>
        <v/>
      </c>
      <c r="B161" s="4" t="str">
        <f>IF('Setup - Lists'!B161="","",IF('Setup - Lists'!C161&lt;&gt;"","↳ "&amp;'Setup - Lists'!B161,'Setup - Lists'!B161))</f>
        <v/>
      </c>
      <c r="C161" s="4" t="str">
        <f>IF('Setup - Lists'!B161="","",IF('Setup - Lists'!C161="","",'Setup - Lists'!C161))</f>
        <v/>
      </c>
      <c r="D161" s="4" t="str">
        <f>IF('Setup - Lists'!B161="","",'Setup - Lists'!F161)</f>
        <v/>
      </c>
      <c r="E161" s="24" t="str">
        <f>IF('Setup - Lists'!B161="","",IF('Setup - Lists'!D161="","",'Setup - Lists'!D161))</f>
        <v/>
      </c>
      <c r="F161" s="24" t="str">
        <f>IF(OR(A161="",B161=""),"",IF(D161="CHILD",SUMIFS(Transactions!$G$5:$G$204,Transactions!$C$5:$C$204,A161,Transactions!$D$5:$D$204,'Setup - Lists'!B161),SUMIFS(Transactions!$G$5:$G$204,Transactions!$C$5:$C$204,A161,Transactions!$E$5:$E$204,'Setup - Lists'!B161)))</f>
        <v/>
      </c>
      <c r="G161" s="24" t="str">
        <f>IF(OR(A161="",B161="",D161="CHILD",NOT(ISNUMBER('Setup - Lists'!D161))),"",E161-F161)</f>
        <v/>
      </c>
      <c r="H161" s="27" t="str">
        <f>IF(OR(A161="",B161="",D161="CHILD",'Setup - Lists'!D161=0),"",SUMIFS(Transactions!$G$5:$G$204,Transactions!$C$5:$C$204,A161,Transactions!$E$5:$E$204,'Setup - Lists'!B161)/'Setup - Lists'!D161)</f>
        <v/>
      </c>
      <c r="I161" s="4" t="str">
        <f t="shared" si="5"/>
        <v/>
      </c>
      <c r="J161" s="17" t="str">
        <f>IF('Setup - Lists'!B161="","",IF('Setup - Lists'!E161="","",'Setup - Lists'!E161))</f>
        <v/>
      </c>
    </row>
    <row r="162" spans="1:10" ht="15">
      <c r="A162" s="4" t="str">
        <f>IF('Setup - Lists'!A162="","",'Setup - Lists'!A162)</f>
        <v/>
      </c>
      <c r="B162" s="4" t="str">
        <f>IF('Setup - Lists'!B162="","",IF('Setup - Lists'!C162&lt;&gt;"","↳ "&amp;'Setup - Lists'!B162,'Setup - Lists'!B162))</f>
        <v/>
      </c>
      <c r="C162" s="4" t="str">
        <f>IF('Setup - Lists'!B162="","",IF('Setup - Lists'!C162="","",'Setup - Lists'!C162))</f>
        <v/>
      </c>
      <c r="D162" s="4" t="str">
        <f>IF('Setup - Lists'!B162="","",'Setup - Lists'!F162)</f>
        <v/>
      </c>
      <c r="E162" s="24" t="str">
        <f>IF('Setup - Lists'!B162="","",IF('Setup - Lists'!D162="","",'Setup - Lists'!D162))</f>
        <v/>
      </c>
      <c r="F162" s="24" t="str">
        <f>IF(OR(A162="",B162=""),"",IF(D162="CHILD",SUMIFS(Transactions!$G$5:$G$204,Transactions!$C$5:$C$204,A162,Transactions!$D$5:$D$204,'Setup - Lists'!B162),SUMIFS(Transactions!$G$5:$G$204,Transactions!$C$5:$C$204,A162,Transactions!$E$5:$E$204,'Setup - Lists'!B162)))</f>
        <v/>
      </c>
      <c r="G162" s="24" t="str">
        <f>IF(OR(A162="",B162="",D162="CHILD",NOT(ISNUMBER('Setup - Lists'!D162))),"",E162-F162)</f>
        <v/>
      </c>
      <c r="H162" s="27" t="str">
        <f>IF(OR(A162="",B162="",D162="CHILD",'Setup - Lists'!D162=0),"",SUMIFS(Transactions!$G$5:$G$204,Transactions!$C$5:$C$204,A162,Transactions!$E$5:$E$204,'Setup - Lists'!B162)/'Setup - Lists'!D162)</f>
        <v/>
      </c>
      <c r="I162" s="4" t="str">
        <f t="shared" si="5"/>
        <v/>
      </c>
      <c r="J162" s="17" t="str">
        <f>IF('Setup - Lists'!B162="","",IF('Setup - Lists'!E162="","",'Setup - Lists'!E162))</f>
        <v/>
      </c>
    </row>
    <row r="163" spans="1:10" ht="15">
      <c r="A163" s="4" t="str">
        <f>IF('Setup - Lists'!A163="","",'Setup - Lists'!A163)</f>
        <v/>
      </c>
      <c r="B163" s="4" t="str">
        <f>IF('Setup - Lists'!B163="","",IF('Setup - Lists'!C163&lt;&gt;"","↳ "&amp;'Setup - Lists'!B163,'Setup - Lists'!B163))</f>
        <v/>
      </c>
      <c r="C163" s="4" t="str">
        <f>IF('Setup - Lists'!B163="","",IF('Setup - Lists'!C163="","",'Setup - Lists'!C163))</f>
        <v/>
      </c>
      <c r="D163" s="4" t="str">
        <f>IF('Setup - Lists'!B163="","",'Setup - Lists'!F163)</f>
        <v/>
      </c>
      <c r="E163" s="24" t="str">
        <f>IF('Setup - Lists'!B163="","",IF('Setup - Lists'!D163="","",'Setup - Lists'!D163))</f>
        <v/>
      </c>
      <c r="F163" s="24" t="str">
        <f>IF(OR(A163="",B163=""),"",IF(D163="CHILD",SUMIFS(Transactions!$G$5:$G$204,Transactions!$C$5:$C$204,A163,Transactions!$D$5:$D$204,'Setup - Lists'!B163),SUMIFS(Transactions!$G$5:$G$204,Transactions!$C$5:$C$204,A163,Transactions!$E$5:$E$204,'Setup - Lists'!B163)))</f>
        <v/>
      </c>
      <c r="G163" s="24" t="str">
        <f>IF(OR(A163="",B163="",D163="CHILD",NOT(ISNUMBER('Setup - Lists'!D163))),"",E163-F163)</f>
        <v/>
      </c>
      <c r="H163" s="27" t="str">
        <f>IF(OR(A163="",B163="",D163="CHILD",'Setup - Lists'!D163=0),"",SUMIFS(Transactions!$G$5:$G$204,Transactions!$C$5:$C$204,A163,Transactions!$E$5:$E$204,'Setup - Lists'!B163)/'Setup - Lists'!D163)</f>
        <v/>
      </c>
      <c r="I163" s="4" t="str">
        <f t="shared" si="5"/>
        <v/>
      </c>
      <c r="J163" s="17" t="str">
        <f>IF('Setup - Lists'!B163="","",IF('Setup - Lists'!E163="","",'Setup - Lists'!E163))</f>
        <v/>
      </c>
    </row>
    <row r="164" spans="1:10" ht="15">
      <c r="A164" s="4" t="str">
        <f>IF('Setup - Lists'!A164="","",'Setup - Lists'!A164)</f>
        <v/>
      </c>
      <c r="B164" s="4" t="str">
        <f>IF('Setup - Lists'!B164="","",IF('Setup - Lists'!C164&lt;&gt;"","↳ "&amp;'Setup - Lists'!B164,'Setup - Lists'!B164))</f>
        <v/>
      </c>
      <c r="C164" s="4" t="str">
        <f>IF('Setup - Lists'!B164="","",IF('Setup - Lists'!C164="","",'Setup - Lists'!C164))</f>
        <v/>
      </c>
      <c r="D164" s="4" t="str">
        <f>IF('Setup - Lists'!B164="","",'Setup - Lists'!F164)</f>
        <v/>
      </c>
      <c r="E164" s="24" t="str">
        <f>IF('Setup - Lists'!B164="","",IF('Setup - Lists'!D164="","",'Setup - Lists'!D164))</f>
        <v/>
      </c>
      <c r="F164" s="24" t="str">
        <f>IF(OR(A164="",B164=""),"",IF(D164="CHILD",SUMIFS(Transactions!$G$5:$G$204,Transactions!$C$5:$C$204,A164,Transactions!$D$5:$D$204,'Setup - Lists'!B164),SUMIFS(Transactions!$G$5:$G$204,Transactions!$C$5:$C$204,A164,Transactions!$E$5:$E$204,'Setup - Lists'!B164)))</f>
        <v/>
      </c>
      <c r="G164" s="24" t="str">
        <f>IF(OR(A164="",B164="",D164="CHILD",NOT(ISNUMBER('Setup - Lists'!D164))),"",E164-F164)</f>
        <v/>
      </c>
      <c r="H164" s="27" t="str">
        <f>IF(OR(A164="",B164="",D164="CHILD",'Setup - Lists'!D164=0),"",SUMIFS(Transactions!$G$5:$G$204,Transactions!$C$5:$C$204,A164,Transactions!$E$5:$E$204,'Setup - Lists'!B164)/'Setup - Lists'!D164)</f>
        <v/>
      </c>
      <c r="I164" s="4" t="str">
        <f t="shared" si="5"/>
        <v/>
      </c>
      <c r="J164" s="17" t="str">
        <f>IF('Setup - Lists'!B164="","",IF('Setup - Lists'!E164="","",'Setup - Lists'!E164))</f>
        <v/>
      </c>
    </row>
    <row r="165" spans="1:10" ht="15">
      <c r="A165" s="4" t="str">
        <f>IF('Setup - Lists'!A165="","",'Setup - Lists'!A165)</f>
        <v/>
      </c>
      <c r="B165" s="4" t="str">
        <f>IF('Setup - Lists'!B165="","",IF('Setup - Lists'!C165&lt;&gt;"","↳ "&amp;'Setup - Lists'!B165,'Setup - Lists'!B165))</f>
        <v/>
      </c>
      <c r="C165" s="4" t="str">
        <f>IF('Setup - Lists'!B165="","",IF('Setup - Lists'!C165="","",'Setup - Lists'!C165))</f>
        <v/>
      </c>
      <c r="D165" s="4" t="str">
        <f>IF('Setup - Lists'!B165="","",'Setup - Lists'!F165)</f>
        <v/>
      </c>
      <c r="E165" s="24" t="str">
        <f>IF('Setup - Lists'!B165="","",IF('Setup - Lists'!D165="","",'Setup - Lists'!D165))</f>
        <v/>
      </c>
      <c r="F165" s="24" t="str">
        <f>IF(OR(A165="",B165=""),"",IF(D165="CHILD",SUMIFS(Transactions!$G$5:$G$204,Transactions!$C$5:$C$204,A165,Transactions!$D$5:$D$204,'Setup - Lists'!B165),SUMIFS(Transactions!$G$5:$G$204,Transactions!$C$5:$C$204,A165,Transactions!$E$5:$E$204,'Setup - Lists'!B165)))</f>
        <v/>
      </c>
      <c r="G165" s="24" t="str">
        <f>IF(OR(A165="",B165="",D165="CHILD",NOT(ISNUMBER('Setup - Lists'!D165))),"",E165-F165)</f>
        <v/>
      </c>
      <c r="H165" s="27" t="str">
        <f>IF(OR(A165="",B165="",D165="CHILD",'Setup - Lists'!D165=0),"",SUMIFS(Transactions!$G$5:$G$204,Transactions!$C$5:$C$204,A165,Transactions!$E$5:$E$204,'Setup - Lists'!B165)/'Setup - Lists'!D165)</f>
        <v/>
      </c>
      <c r="I165" s="4" t="str">
        <f t="shared" si="5"/>
        <v/>
      </c>
      <c r="J165" s="17" t="str">
        <f>IF('Setup - Lists'!B165="","",IF('Setup - Lists'!E165="","",'Setup - Lists'!E165))</f>
        <v/>
      </c>
    </row>
    <row r="166" spans="1:10" ht="15">
      <c r="A166" s="4" t="str">
        <f>IF('Setup - Lists'!A166="","",'Setup - Lists'!A166)</f>
        <v/>
      </c>
      <c r="B166" s="4" t="str">
        <f>IF('Setup - Lists'!B166="","",IF('Setup - Lists'!C166&lt;&gt;"","↳ "&amp;'Setup - Lists'!B166,'Setup - Lists'!B166))</f>
        <v/>
      </c>
      <c r="C166" s="4" t="str">
        <f>IF('Setup - Lists'!B166="","",IF('Setup - Lists'!C166="","",'Setup - Lists'!C166))</f>
        <v/>
      </c>
      <c r="D166" s="4" t="str">
        <f>IF('Setup - Lists'!B166="","",'Setup - Lists'!F166)</f>
        <v/>
      </c>
      <c r="E166" s="24" t="str">
        <f>IF('Setup - Lists'!B166="","",IF('Setup - Lists'!D166="","",'Setup - Lists'!D166))</f>
        <v/>
      </c>
      <c r="F166" s="24" t="str">
        <f>IF(OR(A166="",B166=""),"",IF(D166="CHILD",SUMIFS(Transactions!$G$5:$G$204,Transactions!$C$5:$C$204,A166,Transactions!$D$5:$D$204,'Setup - Lists'!B166),SUMIFS(Transactions!$G$5:$G$204,Transactions!$C$5:$C$204,A166,Transactions!$E$5:$E$204,'Setup - Lists'!B166)))</f>
        <v/>
      </c>
      <c r="G166" s="24" t="str">
        <f>IF(OR(A166="",B166="",D166="CHILD",NOT(ISNUMBER('Setup - Lists'!D166))),"",E166-F166)</f>
        <v/>
      </c>
      <c r="H166" s="27" t="str">
        <f>IF(OR(A166="",B166="",D166="CHILD",'Setup - Lists'!D166=0),"",SUMIFS(Transactions!$G$5:$G$204,Transactions!$C$5:$C$204,A166,Transactions!$E$5:$E$204,'Setup - Lists'!B166)/'Setup - Lists'!D166)</f>
        <v/>
      </c>
      <c r="I166" s="4" t="str">
        <f t="shared" si="5"/>
        <v/>
      </c>
      <c r="J166" s="17" t="str">
        <f>IF('Setup - Lists'!B166="","",IF('Setup - Lists'!E166="","",'Setup - Lists'!E166))</f>
        <v/>
      </c>
    </row>
    <row r="167" spans="1:10" ht="15">
      <c r="A167" s="4" t="str">
        <f>IF('Setup - Lists'!A167="","",'Setup - Lists'!A167)</f>
        <v/>
      </c>
      <c r="B167" s="4" t="str">
        <f>IF('Setup - Lists'!B167="","",IF('Setup - Lists'!C167&lt;&gt;"","↳ "&amp;'Setup - Lists'!B167,'Setup - Lists'!B167))</f>
        <v/>
      </c>
      <c r="C167" s="4" t="str">
        <f>IF('Setup - Lists'!B167="","",IF('Setup - Lists'!C167="","",'Setup - Lists'!C167))</f>
        <v/>
      </c>
      <c r="D167" s="4" t="str">
        <f>IF('Setup - Lists'!B167="","",'Setup - Lists'!F167)</f>
        <v/>
      </c>
      <c r="E167" s="24" t="str">
        <f>IF('Setup - Lists'!B167="","",IF('Setup - Lists'!D167="","",'Setup - Lists'!D167))</f>
        <v/>
      </c>
      <c r="F167" s="24" t="str">
        <f>IF(OR(A167="",B167=""),"",IF(D167="CHILD",SUMIFS(Transactions!$G$5:$G$204,Transactions!$C$5:$C$204,A167,Transactions!$D$5:$D$204,'Setup - Lists'!B167),SUMIFS(Transactions!$G$5:$G$204,Transactions!$C$5:$C$204,A167,Transactions!$E$5:$E$204,'Setup - Lists'!B167)))</f>
        <v/>
      </c>
      <c r="G167" s="24" t="str">
        <f>IF(OR(A167="",B167="",D167="CHILD",NOT(ISNUMBER('Setup - Lists'!D167))),"",E167-F167)</f>
        <v/>
      </c>
      <c r="H167" s="27" t="str">
        <f>IF(OR(A167="",B167="",D167="CHILD",'Setup - Lists'!D167=0),"",SUMIFS(Transactions!$G$5:$G$204,Transactions!$C$5:$C$204,A167,Transactions!$E$5:$E$204,'Setup - Lists'!B167)/'Setup - Lists'!D167)</f>
        <v/>
      </c>
      <c r="I167" s="4" t="str">
        <f t="shared" si="5"/>
        <v/>
      </c>
      <c r="J167" s="17" t="str">
        <f>IF('Setup - Lists'!B167="","",IF('Setup - Lists'!E167="","",'Setup - Lists'!E167))</f>
        <v/>
      </c>
    </row>
    <row r="168" spans="1:10" ht="15">
      <c r="A168" s="4" t="str">
        <f>IF('Setup - Lists'!A168="","",'Setup - Lists'!A168)</f>
        <v/>
      </c>
      <c r="B168" s="4" t="str">
        <f>IF('Setup - Lists'!B168="","",IF('Setup - Lists'!C168&lt;&gt;"","↳ "&amp;'Setup - Lists'!B168,'Setup - Lists'!B168))</f>
        <v/>
      </c>
      <c r="C168" s="4" t="str">
        <f>IF('Setup - Lists'!B168="","",IF('Setup - Lists'!C168="","",'Setup - Lists'!C168))</f>
        <v/>
      </c>
      <c r="D168" s="4" t="str">
        <f>IF('Setup - Lists'!B168="","",'Setup - Lists'!F168)</f>
        <v/>
      </c>
      <c r="E168" s="24" t="str">
        <f>IF('Setup - Lists'!B168="","",IF('Setup - Lists'!D168="","",'Setup - Lists'!D168))</f>
        <v/>
      </c>
      <c r="F168" s="24" t="str">
        <f>IF(OR(A168="",B168=""),"",IF(D168="CHILD",SUMIFS(Transactions!$G$5:$G$204,Transactions!$C$5:$C$204,A168,Transactions!$D$5:$D$204,'Setup - Lists'!B168),SUMIFS(Transactions!$G$5:$G$204,Transactions!$C$5:$C$204,A168,Transactions!$E$5:$E$204,'Setup - Lists'!B168)))</f>
        <v/>
      </c>
      <c r="G168" s="24" t="str">
        <f>IF(OR(A168="",B168="",D168="CHILD",NOT(ISNUMBER('Setup - Lists'!D168))),"",E168-F168)</f>
        <v/>
      </c>
      <c r="H168" s="27" t="str">
        <f>IF(OR(A168="",B168="",D168="CHILD",'Setup - Lists'!D168=0),"",SUMIFS(Transactions!$G$5:$G$204,Transactions!$C$5:$C$204,A168,Transactions!$E$5:$E$204,'Setup - Lists'!B168)/'Setup - Lists'!D168)</f>
        <v/>
      </c>
      <c r="I168" s="4" t="str">
        <f t="shared" si="5"/>
        <v/>
      </c>
      <c r="J168" s="17" t="str">
        <f>IF('Setup - Lists'!B168="","",IF('Setup - Lists'!E168="","",'Setup - Lists'!E168))</f>
        <v/>
      </c>
    </row>
    <row r="169" spans="1:10" ht="15">
      <c r="A169" s="4" t="str">
        <f>IF('Setup - Lists'!A169="","",'Setup - Lists'!A169)</f>
        <v/>
      </c>
      <c r="B169" s="4" t="str">
        <f>IF('Setup - Lists'!B169="","",IF('Setup - Lists'!C169&lt;&gt;"","↳ "&amp;'Setup - Lists'!B169,'Setup - Lists'!B169))</f>
        <v/>
      </c>
      <c r="C169" s="4" t="str">
        <f>IF('Setup - Lists'!B169="","",IF('Setup - Lists'!C169="","",'Setup - Lists'!C169))</f>
        <v/>
      </c>
      <c r="D169" s="4" t="str">
        <f>IF('Setup - Lists'!B169="","",'Setup - Lists'!F169)</f>
        <v/>
      </c>
      <c r="E169" s="24" t="str">
        <f>IF('Setup - Lists'!B169="","",IF('Setup - Lists'!D169="","",'Setup - Lists'!D169))</f>
        <v/>
      </c>
      <c r="F169" s="24" t="str">
        <f>IF(OR(A169="",B169=""),"",IF(D169="CHILD",SUMIFS(Transactions!$G$5:$G$204,Transactions!$C$5:$C$204,A169,Transactions!$D$5:$D$204,'Setup - Lists'!B169),SUMIFS(Transactions!$G$5:$G$204,Transactions!$C$5:$C$204,A169,Transactions!$E$5:$E$204,'Setup - Lists'!B169)))</f>
        <v/>
      </c>
      <c r="G169" s="24" t="str">
        <f>IF(OR(A169="",B169="",D169="CHILD",NOT(ISNUMBER('Setup - Lists'!D169))),"",E169-F169)</f>
        <v/>
      </c>
      <c r="H169" s="27" t="str">
        <f>IF(OR(A169="",B169="",D169="CHILD",'Setup - Lists'!D169=0),"",SUMIFS(Transactions!$G$5:$G$204,Transactions!$C$5:$C$204,A169,Transactions!$E$5:$E$204,'Setup - Lists'!B169)/'Setup - Lists'!D169)</f>
        <v/>
      </c>
      <c r="I169" s="4" t="str">
        <f t="shared" si="5"/>
        <v/>
      </c>
      <c r="J169" s="17" t="str">
        <f>IF('Setup - Lists'!B169="","",IF('Setup - Lists'!E169="","",'Setup - Lists'!E169))</f>
        <v/>
      </c>
    </row>
    <row r="170" spans="1:10" ht="15">
      <c r="A170" s="4" t="str">
        <f>IF('Setup - Lists'!A170="","",'Setup - Lists'!A170)</f>
        <v/>
      </c>
      <c r="B170" s="4" t="str">
        <f>IF('Setup - Lists'!B170="","",IF('Setup - Lists'!C170&lt;&gt;"","↳ "&amp;'Setup - Lists'!B170,'Setup - Lists'!B170))</f>
        <v/>
      </c>
      <c r="C170" s="4" t="str">
        <f>IF('Setup - Lists'!B170="","",IF('Setup - Lists'!C170="","",'Setup - Lists'!C170))</f>
        <v/>
      </c>
      <c r="D170" s="4" t="str">
        <f>IF('Setup - Lists'!B170="","",'Setup - Lists'!F170)</f>
        <v/>
      </c>
      <c r="E170" s="24" t="str">
        <f>IF('Setup - Lists'!B170="","",IF('Setup - Lists'!D170="","",'Setup - Lists'!D170))</f>
        <v/>
      </c>
      <c r="F170" s="24" t="str">
        <f>IF(OR(A170="",B170=""),"",IF(D170="CHILD",SUMIFS(Transactions!$G$5:$G$204,Transactions!$C$5:$C$204,A170,Transactions!$D$5:$D$204,'Setup - Lists'!B170),SUMIFS(Transactions!$G$5:$G$204,Transactions!$C$5:$C$204,A170,Transactions!$E$5:$E$204,'Setup - Lists'!B170)))</f>
        <v/>
      </c>
      <c r="G170" s="24" t="str">
        <f>IF(OR(A170="",B170="",D170="CHILD",NOT(ISNUMBER('Setup - Lists'!D170))),"",E170-F170)</f>
        <v/>
      </c>
      <c r="H170" s="27" t="str">
        <f>IF(OR(A170="",B170="",D170="CHILD",'Setup - Lists'!D170=0),"",SUMIFS(Transactions!$G$5:$G$204,Transactions!$C$5:$C$204,A170,Transactions!$E$5:$E$204,'Setup - Lists'!B170)/'Setup - Lists'!D170)</f>
        <v/>
      </c>
      <c r="I170" s="4" t="str">
        <f t="shared" si="5"/>
        <v/>
      </c>
      <c r="J170" s="17" t="str">
        <f>IF('Setup - Lists'!B170="","",IF('Setup - Lists'!E170="","",'Setup - Lists'!E170))</f>
        <v/>
      </c>
    </row>
    <row r="171" spans="1:10" ht="15">
      <c r="A171" s="4" t="str">
        <f>IF('Setup - Lists'!A171="","",'Setup - Lists'!A171)</f>
        <v/>
      </c>
      <c r="B171" s="4" t="str">
        <f>IF('Setup - Lists'!B171="","",IF('Setup - Lists'!C171&lt;&gt;"","↳ "&amp;'Setup - Lists'!B171,'Setup - Lists'!B171))</f>
        <v/>
      </c>
      <c r="C171" s="4" t="str">
        <f>IF('Setup - Lists'!B171="","",IF('Setup - Lists'!C171="","",'Setup - Lists'!C171))</f>
        <v/>
      </c>
      <c r="D171" s="4" t="str">
        <f>IF('Setup - Lists'!B171="","",'Setup - Lists'!F171)</f>
        <v/>
      </c>
      <c r="E171" s="24" t="str">
        <f>IF('Setup - Lists'!B171="","",IF('Setup - Lists'!D171="","",'Setup - Lists'!D171))</f>
        <v/>
      </c>
      <c r="F171" s="24" t="str">
        <f>IF(OR(A171="",B171=""),"",IF(D171="CHILD",SUMIFS(Transactions!$G$5:$G$204,Transactions!$C$5:$C$204,A171,Transactions!$D$5:$D$204,'Setup - Lists'!B171),SUMIFS(Transactions!$G$5:$G$204,Transactions!$C$5:$C$204,A171,Transactions!$E$5:$E$204,'Setup - Lists'!B171)))</f>
        <v/>
      </c>
      <c r="G171" s="24" t="str">
        <f>IF(OR(A171="",B171="",D171="CHILD",NOT(ISNUMBER('Setup - Lists'!D171))),"",E171-F171)</f>
        <v/>
      </c>
      <c r="H171" s="27" t="str">
        <f>IF(OR(A171="",B171="",D171="CHILD",'Setup - Lists'!D171=0),"",SUMIFS(Transactions!$G$5:$G$204,Transactions!$C$5:$C$204,A171,Transactions!$E$5:$E$204,'Setup - Lists'!B171)/'Setup - Lists'!D171)</f>
        <v/>
      </c>
      <c r="I171" s="4" t="str">
        <f t="shared" si="5"/>
        <v/>
      </c>
      <c r="J171" s="17" t="str">
        <f>IF('Setup - Lists'!B171="","",IF('Setup - Lists'!E171="","",'Setup - Lists'!E171))</f>
        <v/>
      </c>
    </row>
    <row r="172" spans="1:10" ht="15">
      <c r="A172" s="4" t="str">
        <f>IF('Setup - Lists'!A172="","",'Setup - Lists'!A172)</f>
        <v/>
      </c>
      <c r="B172" s="4" t="str">
        <f>IF('Setup - Lists'!B172="","",IF('Setup - Lists'!C172&lt;&gt;"","↳ "&amp;'Setup - Lists'!B172,'Setup - Lists'!B172))</f>
        <v/>
      </c>
      <c r="C172" s="4" t="str">
        <f>IF('Setup - Lists'!B172="","",IF('Setup - Lists'!C172="","",'Setup - Lists'!C172))</f>
        <v/>
      </c>
      <c r="D172" s="4" t="str">
        <f>IF('Setup - Lists'!B172="","",'Setup - Lists'!F172)</f>
        <v/>
      </c>
      <c r="E172" s="24" t="str">
        <f>IF('Setup - Lists'!B172="","",IF('Setup - Lists'!D172="","",'Setup - Lists'!D172))</f>
        <v/>
      </c>
      <c r="F172" s="24" t="str">
        <f>IF(OR(A172="",B172=""),"",IF(D172="CHILD",SUMIFS(Transactions!$G$5:$G$204,Transactions!$C$5:$C$204,A172,Transactions!$D$5:$D$204,'Setup - Lists'!B172),SUMIFS(Transactions!$G$5:$G$204,Transactions!$C$5:$C$204,A172,Transactions!$E$5:$E$204,'Setup - Lists'!B172)))</f>
        <v/>
      </c>
      <c r="G172" s="24" t="str">
        <f>IF(OR(A172="",B172="",D172="CHILD",NOT(ISNUMBER('Setup - Lists'!D172))),"",E172-F172)</f>
        <v/>
      </c>
      <c r="H172" s="27" t="str">
        <f>IF(OR(A172="",B172="",D172="CHILD",'Setup - Lists'!D172=0),"",SUMIFS(Transactions!$G$5:$G$204,Transactions!$C$5:$C$204,A172,Transactions!$E$5:$E$204,'Setup - Lists'!B172)/'Setup - Lists'!D172)</f>
        <v/>
      </c>
      <c r="I172" s="4" t="str">
        <f t="shared" si="5"/>
        <v/>
      </c>
      <c r="J172" s="17" t="str">
        <f>IF('Setup - Lists'!B172="","",IF('Setup - Lists'!E172="","",'Setup - Lists'!E172))</f>
        <v/>
      </c>
    </row>
    <row r="173" spans="1:10" ht="15">
      <c r="A173" s="4" t="str">
        <f>IF('Setup - Lists'!A173="","",'Setup - Lists'!A173)</f>
        <v/>
      </c>
      <c r="B173" s="4" t="str">
        <f>IF('Setup - Lists'!B173="","",IF('Setup - Lists'!C173&lt;&gt;"","↳ "&amp;'Setup - Lists'!B173,'Setup - Lists'!B173))</f>
        <v/>
      </c>
      <c r="C173" s="4" t="str">
        <f>IF('Setup - Lists'!B173="","",IF('Setup - Lists'!C173="","",'Setup - Lists'!C173))</f>
        <v/>
      </c>
      <c r="D173" s="4" t="str">
        <f>IF('Setup - Lists'!B173="","",'Setup - Lists'!F173)</f>
        <v/>
      </c>
      <c r="E173" s="24" t="str">
        <f>IF('Setup - Lists'!B173="","",IF('Setup - Lists'!D173="","",'Setup - Lists'!D173))</f>
        <v/>
      </c>
      <c r="F173" s="24" t="str">
        <f>IF(OR(A173="",B173=""),"",IF(D173="CHILD",SUMIFS(Transactions!$G$5:$G$204,Transactions!$C$5:$C$204,A173,Transactions!$D$5:$D$204,'Setup - Lists'!B173),SUMIFS(Transactions!$G$5:$G$204,Transactions!$C$5:$C$204,A173,Transactions!$E$5:$E$204,'Setup - Lists'!B173)))</f>
        <v/>
      </c>
      <c r="G173" s="24" t="str">
        <f>IF(OR(A173="",B173="",D173="CHILD",NOT(ISNUMBER('Setup - Lists'!D173))),"",E173-F173)</f>
        <v/>
      </c>
      <c r="H173" s="27" t="str">
        <f>IF(OR(A173="",B173="",D173="CHILD",'Setup - Lists'!D173=0),"",SUMIFS(Transactions!$G$5:$G$204,Transactions!$C$5:$C$204,A173,Transactions!$E$5:$E$204,'Setup - Lists'!B173)/'Setup - Lists'!D173)</f>
        <v/>
      </c>
      <c r="I173" s="4" t="str">
        <f t="shared" si="5"/>
        <v/>
      </c>
      <c r="J173" s="17" t="str">
        <f>IF('Setup - Lists'!B173="","",IF('Setup - Lists'!E173="","",'Setup - Lists'!E173))</f>
        <v/>
      </c>
    </row>
    <row r="174" spans="1:10" ht="15">
      <c r="A174" s="4" t="str">
        <f>IF('Setup - Lists'!A174="","",'Setup - Lists'!A174)</f>
        <v/>
      </c>
      <c r="B174" s="4" t="str">
        <f>IF('Setup - Lists'!B174="","",IF('Setup - Lists'!C174&lt;&gt;"","↳ "&amp;'Setup - Lists'!B174,'Setup - Lists'!B174))</f>
        <v/>
      </c>
      <c r="C174" s="4" t="str">
        <f>IF('Setup - Lists'!B174="","",IF('Setup - Lists'!C174="","",'Setup - Lists'!C174))</f>
        <v/>
      </c>
      <c r="D174" s="4" t="str">
        <f>IF('Setup - Lists'!B174="","",'Setup - Lists'!F174)</f>
        <v/>
      </c>
      <c r="E174" s="24" t="str">
        <f>IF('Setup - Lists'!B174="","",IF('Setup - Lists'!D174="","",'Setup - Lists'!D174))</f>
        <v/>
      </c>
      <c r="F174" s="24" t="str">
        <f>IF(OR(A174="",B174=""),"",IF(D174="CHILD",SUMIFS(Transactions!$G$5:$G$204,Transactions!$C$5:$C$204,A174,Transactions!$D$5:$D$204,'Setup - Lists'!B174),SUMIFS(Transactions!$G$5:$G$204,Transactions!$C$5:$C$204,A174,Transactions!$E$5:$E$204,'Setup - Lists'!B174)))</f>
        <v/>
      </c>
      <c r="G174" s="24" t="str">
        <f>IF(OR(A174="",B174="",D174="CHILD",NOT(ISNUMBER('Setup - Lists'!D174))),"",E174-F174)</f>
        <v/>
      </c>
      <c r="H174" s="27" t="str">
        <f>IF(OR(A174="",B174="",D174="CHILD",'Setup - Lists'!D174=0),"",SUMIFS(Transactions!$G$5:$G$204,Transactions!$C$5:$C$204,A174,Transactions!$E$5:$E$204,'Setup - Lists'!B174)/'Setup - Lists'!D174)</f>
        <v/>
      </c>
      <c r="I174" s="4" t="str">
        <f t="shared" si="5"/>
        <v/>
      </c>
      <c r="J174" s="17" t="str">
        <f>IF('Setup - Lists'!B174="","",IF('Setup - Lists'!E174="","",'Setup - Lists'!E174))</f>
        <v/>
      </c>
    </row>
    <row r="175" spans="1:10" ht="15">
      <c r="A175" s="4" t="str">
        <f>IF('Setup - Lists'!A175="","",'Setup - Lists'!A175)</f>
        <v/>
      </c>
      <c r="B175" s="4" t="str">
        <f>IF('Setup - Lists'!B175="","",IF('Setup - Lists'!C175&lt;&gt;"","↳ "&amp;'Setup - Lists'!B175,'Setup - Lists'!B175))</f>
        <v/>
      </c>
      <c r="C175" s="4" t="str">
        <f>IF('Setup - Lists'!B175="","",IF('Setup - Lists'!C175="","",'Setup - Lists'!C175))</f>
        <v/>
      </c>
      <c r="D175" s="4" t="str">
        <f>IF('Setup - Lists'!B175="","",'Setup - Lists'!F175)</f>
        <v/>
      </c>
      <c r="E175" s="24" t="str">
        <f>IF('Setup - Lists'!B175="","",IF('Setup - Lists'!D175="","",'Setup - Lists'!D175))</f>
        <v/>
      </c>
      <c r="F175" s="24" t="str">
        <f>IF(OR(A175="",B175=""),"",IF(D175="CHILD",SUMIFS(Transactions!$G$5:$G$204,Transactions!$C$5:$C$204,A175,Transactions!$D$5:$D$204,'Setup - Lists'!B175),SUMIFS(Transactions!$G$5:$G$204,Transactions!$C$5:$C$204,A175,Transactions!$E$5:$E$204,'Setup - Lists'!B175)))</f>
        <v/>
      </c>
      <c r="G175" s="24" t="str">
        <f>IF(OR(A175="",B175="",D175="CHILD",NOT(ISNUMBER('Setup - Lists'!D175))),"",E175-F175)</f>
        <v/>
      </c>
      <c r="H175" s="27" t="str">
        <f>IF(OR(A175="",B175="",D175="CHILD",'Setup - Lists'!D175=0),"",SUMIFS(Transactions!$G$5:$G$204,Transactions!$C$5:$C$204,A175,Transactions!$E$5:$E$204,'Setup - Lists'!B175)/'Setup - Lists'!D175)</f>
        <v/>
      </c>
      <c r="I175" s="4" t="str">
        <f t="shared" si="5"/>
        <v/>
      </c>
      <c r="J175" s="17" t="str">
        <f>IF('Setup - Lists'!B175="","",IF('Setup - Lists'!E175="","",'Setup - Lists'!E175))</f>
        <v/>
      </c>
    </row>
    <row r="176" spans="1:10" ht="15">
      <c r="A176" s="4" t="str">
        <f>IF('Setup - Lists'!A176="","",'Setup - Lists'!A176)</f>
        <v/>
      </c>
      <c r="B176" s="4" t="str">
        <f>IF('Setup - Lists'!B176="","",IF('Setup - Lists'!C176&lt;&gt;"","↳ "&amp;'Setup - Lists'!B176,'Setup - Lists'!B176))</f>
        <v/>
      </c>
      <c r="C176" s="4" t="str">
        <f>IF('Setup - Lists'!B176="","",IF('Setup - Lists'!C176="","",'Setup - Lists'!C176))</f>
        <v/>
      </c>
      <c r="D176" s="4" t="str">
        <f>IF('Setup - Lists'!B176="","",'Setup - Lists'!F176)</f>
        <v/>
      </c>
      <c r="E176" s="24" t="str">
        <f>IF('Setup - Lists'!B176="","",IF('Setup - Lists'!D176="","",'Setup - Lists'!D176))</f>
        <v/>
      </c>
      <c r="F176" s="24" t="str">
        <f>IF(OR(A176="",B176=""),"",IF(D176="CHILD",SUMIFS(Transactions!$G$5:$G$204,Transactions!$C$5:$C$204,A176,Transactions!$D$5:$D$204,'Setup - Lists'!B176),SUMIFS(Transactions!$G$5:$G$204,Transactions!$C$5:$C$204,A176,Transactions!$E$5:$E$204,'Setup - Lists'!B176)))</f>
        <v/>
      </c>
      <c r="G176" s="24" t="str">
        <f>IF(OR(A176="",B176="",D176="CHILD",NOT(ISNUMBER('Setup - Lists'!D176))),"",E176-F176)</f>
        <v/>
      </c>
      <c r="H176" s="27" t="str">
        <f>IF(OR(A176="",B176="",D176="CHILD",'Setup - Lists'!D176=0),"",SUMIFS(Transactions!$G$5:$G$204,Transactions!$C$5:$C$204,A176,Transactions!$E$5:$E$204,'Setup - Lists'!B176)/'Setup - Lists'!D176)</f>
        <v/>
      </c>
      <c r="I176" s="4" t="str">
        <f t="shared" si="5"/>
        <v/>
      </c>
      <c r="J176" s="17" t="str">
        <f>IF('Setup - Lists'!B176="","",IF('Setup - Lists'!E176="","",'Setup - Lists'!E176))</f>
        <v/>
      </c>
    </row>
    <row r="177" spans="1:10" ht="15">
      <c r="A177" s="4" t="str">
        <f>IF('Setup - Lists'!A177="","",'Setup - Lists'!A177)</f>
        <v/>
      </c>
      <c r="B177" s="4" t="str">
        <f>IF('Setup - Lists'!B177="","",IF('Setup - Lists'!C177&lt;&gt;"","↳ "&amp;'Setup - Lists'!B177,'Setup - Lists'!B177))</f>
        <v/>
      </c>
      <c r="C177" s="4" t="str">
        <f>IF('Setup - Lists'!B177="","",IF('Setup - Lists'!C177="","",'Setup - Lists'!C177))</f>
        <v/>
      </c>
      <c r="D177" s="4" t="str">
        <f>IF('Setup - Lists'!B177="","",'Setup - Lists'!F177)</f>
        <v/>
      </c>
      <c r="E177" s="24" t="str">
        <f>IF('Setup - Lists'!B177="","",IF('Setup - Lists'!D177="","",'Setup - Lists'!D177))</f>
        <v/>
      </c>
      <c r="F177" s="24" t="str">
        <f>IF(OR(A177="",B177=""),"",IF(D177="CHILD",SUMIFS(Transactions!$G$5:$G$204,Transactions!$C$5:$C$204,A177,Transactions!$D$5:$D$204,'Setup - Lists'!B177),SUMIFS(Transactions!$G$5:$G$204,Transactions!$C$5:$C$204,A177,Transactions!$E$5:$E$204,'Setup - Lists'!B177)))</f>
        <v/>
      </c>
      <c r="G177" s="24" t="str">
        <f>IF(OR(A177="",B177="",D177="CHILD",NOT(ISNUMBER('Setup - Lists'!D177))),"",E177-F177)</f>
        <v/>
      </c>
      <c r="H177" s="27" t="str">
        <f>IF(OR(A177="",B177="",D177="CHILD",'Setup - Lists'!D177=0),"",SUMIFS(Transactions!$G$5:$G$204,Transactions!$C$5:$C$204,A177,Transactions!$E$5:$E$204,'Setup - Lists'!B177)/'Setup - Lists'!D177)</f>
        <v/>
      </c>
      <c r="I177" s="4" t="str">
        <f t="shared" si="5"/>
        <v/>
      </c>
      <c r="J177" s="17" t="str">
        <f>IF('Setup - Lists'!B177="","",IF('Setup - Lists'!E177="","",'Setup - Lists'!E177))</f>
        <v/>
      </c>
    </row>
    <row r="178" spans="1:10" ht="15">
      <c r="A178" s="4" t="str">
        <f>IF('Setup - Lists'!A178="","",'Setup - Lists'!A178)</f>
        <v/>
      </c>
      <c r="B178" s="4" t="str">
        <f>IF('Setup - Lists'!B178="","",IF('Setup - Lists'!C178&lt;&gt;"","↳ "&amp;'Setup - Lists'!B178,'Setup - Lists'!B178))</f>
        <v/>
      </c>
      <c r="C178" s="4" t="str">
        <f>IF('Setup - Lists'!B178="","",IF('Setup - Lists'!C178="","",'Setup - Lists'!C178))</f>
        <v/>
      </c>
      <c r="D178" s="4" t="str">
        <f>IF('Setup - Lists'!B178="","",'Setup - Lists'!F178)</f>
        <v/>
      </c>
      <c r="E178" s="24" t="str">
        <f>IF('Setup - Lists'!B178="","",IF('Setup - Lists'!D178="","",'Setup - Lists'!D178))</f>
        <v/>
      </c>
      <c r="F178" s="24" t="str">
        <f>IF(OR(A178="",B178=""),"",IF(D178="CHILD",SUMIFS(Transactions!$G$5:$G$204,Transactions!$C$5:$C$204,A178,Transactions!$D$5:$D$204,'Setup - Lists'!B178),SUMIFS(Transactions!$G$5:$G$204,Transactions!$C$5:$C$204,A178,Transactions!$E$5:$E$204,'Setup - Lists'!B178)))</f>
        <v/>
      </c>
      <c r="G178" s="24" t="str">
        <f>IF(OR(A178="",B178="",D178="CHILD",NOT(ISNUMBER('Setup - Lists'!D178))),"",E178-F178)</f>
        <v/>
      </c>
      <c r="H178" s="27" t="str">
        <f>IF(OR(A178="",B178="",D178="CHILD",'Setup - Lists'!D178=0),"",SUMIFS(Transactions!$G$5:$G$204,Transactions!$C$5:$C$204,A178,Transactions!$E$5:$E$204,'Setup - Lists'!B178)/'Setup - Lists'!D178)</f>
        <v/>
      </c>
      <c r="I178" s="4" t="str">
        <f t="shared" si="5"/>
        <v/>
      </c>
      <c r="J178" s="17" t="str">
        <f>IF('Setup - Lists'!B178="","",IF('Setup - Lists'!E178="","",'Setup - Lists'!E178))</f>
        <v/>
      </c>
    </row>
    <row r="179" spans="1:10" ht="15">
      <c r="A179" s="4" t="str">
        <f>IF('Setup - Lists'!A179="","",'Setup - Lists'!A179)</f>
        <v/>
      </c>
      <c r="B179" s="4" t="str">
        <f>IF('Setup - Lists'!B179="","",IF('Setup - Lists'!C179&lt;&gt;"","↳ "&amp;'Setup - Lists'!B179,'Setup - Lists'!B179))</f>
        <v/>
      </c>
      <c r="C179" s="4" t="str">
        <f>IF('Setup - Lists'!B179="","",IF('Setup - Lists'!C179="","",'Setup - Lists'!C179))</f>
        <v/>
      </c>
      <c r="D179" s="4" t="str">
        <f>IF('Setup - Lists'!B179="","",'Setup - Lists'!F179)</f>
        <v/>
      </c>
      <c r="E179" s="24" t="str">
        <f>IF('Setup - Lists'!B179="","",IF('Setup - Lists'!D179="","",'Setup - Lists'!D179))</f>
        <v/>
      </c>
      <c r="F179" s="24" t="str">
        <f>IF(OR(A179="",B179=""),"",IF(D179="CHILD",SUMIFS(Transactions!$G$5:$G$204,Transactions!$C$5:$C$204,A179,Transactions!$D$5:$D$204,'Setup - Lists'!B179),SUMIFS(Transactions!$G$5:$G$204,Transactions!$C$5:$C$204,A179,Transactions!$E$5:$E$204,'Setup - Lists'!B179)))</f>
        <v/>
      </c>
      <c r="G179" s="24" t="str">
        <f>IF(OR(A179="",B179="",D179="CHILD",NOT(ISNUMBER('Setup - Lists'!D179))),"",E179-F179)</f>
        <v/>
      </c>
      <c r="H179" s="27" t="str">
        <f>IF(OR(A179="",B179="",D179="CHILD",'Setup - Lists'!D179=0),"",SUMIFS(Transactions!$G$5:$G$204,Transactions!$C$5:$C$204,A179,Transactions!$E$5:$E$204,'Setup - Lists'!B179)/'Setup - Lists'!D179)</f>
        <v/>
      </c>
      <c r="I179" s="4" t="str">
        <f t="shared" si="5"/>
        <v/>
      </c>
      <c r="J179" s="17" t="str">
        <f>IF('Setup - Lists'!B179="","",IF('Setup - Lists'!E179="","",'Setup - Lists'!E179))</f>
        <v/>
      </c>
    </row>
    <row r="180" spans="1:10" ht="15">
      <c r="A180" s="4" t="str">
        <f>IF('Setup - Lists'!A180="","",'Setup - Lists'!A180)</f>
        <v/>
      </c>
      <c r="B180" s="4" t="str">
        <f>IF('Setup - Lists'!B180="","",IF('Setup - Lists'!C180&lt;&gt;"","↳ "&amp;'Setup - Lists'!B180,'Setup - Lists'!B180))</f>
        <v/>
      </c>
      <c r="C180" s="4" t="str">
        <f>IF('Setup - Lists'!B180="","",IF('Setup - Lists'!C180="","",'Setup - Lists'!C180))</f>
        <v/>
      </c>
      <c r="D180" s="4" t="str">
        <f>IF('Setup - Lists'!B180="","",'Setup - Lists'!F180)</f>
        <v/>
      </c>
      <c r="E180" s="24" t="str">
        <f>IF('Setup - Lists'!B180="","",IF('Setup - Lists'!D180="","",'Setup - Lists'!D180))</f>
        <v/>
      </c>
      <c r="F180" s="24" t="str">
        <f>IF(OR(A180="",B180=""),"",IF(D180="CHILD",SUMIFS(Transactions!$G$5:$G$204,Transactions!$C$5:$C$204,A180,Transactions!$D$5:$D$204,'Setup - Lists'!B180),SUMIFS(Transactions!$G$5:$G$204,Transactions!$C$5:$C$204,A180,Transactions!$E$5:$E$204,'Setup - Lists'!B180)))</f>
        <v/>
      </c>
      <c r="G180" s="24" t="str">
        <f>IF(OR(A180="",B180="",D180="CHILD",NOT(ISNUMBER('Setup - Lists'!D180))),"",E180-F180)</f>
        <v/>
      </c>
      <c r="H180" s="27" t="str">
        <f>IF(OR(A180="",B180="",D180="CHILD",'Setup - Lists'!D180=0),"",SUMIFS(Transactions!$G$5:$G$204,Transactions!$C$5:$C$204,A180,Transactions!$E$5:$E$204,'Setup - Lists'!B180)/'Setup - Lists'!D180)</f>
        <v/>
      </c>
      <c r="I180" s="4" t="str">
        <f t="shared" si="5"/>
        <v/>
      </c>
      <c r="J180" s="17" t="str">
        <f>IF('Setup - Lists'!B180="","",IF('Setup - Lists'!E180="","",'Setup - Lists'!E180))</f>
        <v/>
      </c>
    </row>
    <row r="181" spans="1:10" ht="15">
      <c r="A181" s="4" t="str">
        <f>IF('Setup - Lists'!A181="","",'Setup - Lists'!A181)</f>
        <v/>
      </c>
      <c r="B181" s="4" t="str">
        <f>IF('Setup - Lists'!B181="","",IF('Setup - Lists'!C181&lt;&gt;"","↳ "&amp;'Setup - Lists'!B181,'Setup - Lists'!B181))</f>
        <v/>
      </c>
      <c r="C181" s="4" t="str">
        <f>IF('Setup - Lists'!B181="","",IF('Setup - Lists'!C181="","",'Setup - Lists'!C181))</f>
        <v/>
      </c>
      <c r="D181" s="4" t="str">
        <f>IF('Setup - Lists'!B181="","",'Setup - Lists'!F181)</f>
        <v/>
      </c>
      <c r="E181" s="24" t="str">
        <f>IF('Setup - Lists'!B181="","",IF('Setup - Lists'!D181="","",'Setup - Lists'!D181))</f>
        <v/>
      </c>
      <c r="F181" s="24" t="str">
        <f>IF(OR(A181="",B181=""),"",IF(D181="CHILD",SUMIFS(Transactions!$G$5:$G$204,Transactions!$C$5:$C$204,A181,Transactions!$D$5:$D$204,'Setup - Lists'!B181),SUMIFS(Transactions!$G$5:$G$204,Transactions!$C$5:$C$204,A181,Transactions!$E$5:$E$204,'Setup - Lists'!B181)))</f>
        <v/>
      </c>
      <c r="G181" s="24" t="str">
        <f>IF(OR(A181="",B181="",D181="CHILD",NOT(ISNUMBER('Setup - Lists'!D181))),"",E181-F181)</f>
        <v/>
      </c>
      <c r="H181" s="27" t="str">
        <f>IF(OR(A181="",B181="",D181="CHILD",'Setup - Lists'!D181=0),"",SUMIFS(Transactions!$G$5:$G$204,Transactions!$C$5:$C$204,A181,Transactions!$E$5:$E$204,'Setup - Lists'!B181)/'Setup - Lists'!D181)</f>
        <v/>
      </c>
      <c r="I181" s="4" t="str">
        <f t="shared" si="5"/>
        <v/>
      </c>
      <c r="J181" s="17" t="str">
        <f>IF('Setup - Lists'!B181="","",IF('Setup - Lists'!E181="","",'Setup - Lists'!E181))</f>
        <v/>
      </c>
    </row>
    <row r="182" spans="1:10" ht="15">
      <c r="A182" s="4" t="str">
        <f>IF('Setup - Lists'!A182="","",'Setup - Lists'!A182)</f>
        <v/>
      </c>
      <c r="B182" s="4" t="str">
        <f>IF('Setup - Lists'!B182="","",IF('Setup - Lists'!C182&lt;&gt;"","↳ "&amp;'Setup - Lists'!B182,'Setup - Lists'!B182))</f>
        <v/>
      </c>
      <c r="C182" s="4" t="str">
        <f>IF('Setup - Lists'!B182="","",IF('Setup - Lists'!C182="","",'Setup - Lists'!C182))</f>
        <v/>
      </c>
      <c r="D182" s="4" t="str">
        <f>IF('Setup - Lists'!B182="","",'Setup - Lists'!F182)</f>
        <v/>
      </c>
      <c r="E182" s="24" t="str">
        <f>IF('Setup - Lists'!B182="","",IF('Setup - Lists'!D182="","",'Setup - Lists'!D182))</f>
        <v/>
      </c>
      <c r="F182" s="24" t="str">
        <f>IF(OR(A182="",B182=""),"",IF(D182="CHILD",SUMIFS(Transactions!$G$5:$G$204,Transactions!$C$5:$C$204,A182,Transactions!$D$5:$D$204,'Setup - Lists'!B182),SUMIFS(Transactions!$G$5:$G$204,Transactions!$C$5:$C$204,A182,Transactions!$E$5:$E$204,'Setup - Lists'!B182)))</f>
        <v/>
      </c>
      <c r="G182" s="24" t="str">
        <f>IF(OR(A182="",B182="",D182="CHILD",NOT(ISNUMBER('Setup - Lists'!D182))),"",E182-F182)</f>
        <v/>
      </c>
      <c r="H182" s="27" t="str">
        <f>IF(OR(A182="",B182="",D182="CHILD",'Setup - Lists'!D182=0),"",SUMIFS(Transactions!$G$5:$G$204,Transactions!$C$5:$C$204,A182,Transactions!$E$5:$E$204,'Setup - Lists'!B182)/'Setup - Lists'!D182)</f>
        <v/>
      </c>
      <c r="I182" s="4" t="str">
        <f t="shared" si="5"/>
        <v/>
      </c>
      <c r="J182" s="17" t="str">
        <f>IF('Setup - Lists'!B182="","",IF('Setup - Lists'!E182="","",'Setup - Lists'!E182))</f>
        <v/>
      </c>
    </row>
    <row r="183" spans="1:10" ht="15">
      <c r="A183" s="4" t="str">
        <f>IF('Setup - Lists'!A183="","",'Setup - Lists'!A183)</f>
        <v/>
      </c>
      <c r="B183" s="4" t="str">
        <f>IF('Setup - Lists'!B183="","",IF('Setup - Lists'!C183&lt;&gt;"","↳ "&amp;'Setup - Lists'!B183,'Setup - Lists'!B183))</f>
        <v/>
      </c>
      <c r="C183" s="4" t="str">
        <f>IF('Setup - Lists'!B183="","",IF('Setup - Lists'!C183="","",'Setup - Lists'!C183))</f>
        <v/>
      </c>
      <c r="D183" s="4" t="str">
        <f>IF('Setup - Lists'!B183="","",'Setup - Lists'!F183)</f>
        <v/>
      </c>
      <c r="E183" s="24" t="str">
        <f>IF('Setup - Lists'!B183="","",IF('Setup - Lists'!D183="","",'Setup - Lists'!D183))</f>
        <v/>
      </c>
      <c r="F183" s="24" t="str">
        <f>IF(OR(A183="",B183=""),"",IF(D183="CHILD",SUMIFS(Transactions!$G$5:$G$204,Transactions!$C$5:$C$204,A183,Transactions!$D$5:$D$204,'Setup - Lists'!B183),SUMIFS(Transactions!$G$5:$G$204,Transactions!$C$5:$C$204,A183,Transactions!$E$5:$E$204,'Setup - Lists'!B183)))</f>
        <v/>
      </c>
      <c r="G183" s="24" t="str">
        <f>IF(OR(A183="",B183="",D183="CHILD",NOT(ISNUMBER('Setup - Lists'!D183))),"",E183-F183)</f>
        <v/>
      </c>
      <c r="H183" s="27" t="str">
        <f>IF(OR(A183="",B183="",D183="CHILD",'Setup - Lists'!D183=0),"",SUMIFS(Transactions!$G$5:$G$204,Transactions!$C$5:$C$204,A183,Transactions!$E$5:$E$204,'Setup - Lists'!B183)/'Setup - Lists'!D183)</f>
        <v/>
      </c>
      <c r="I183" s="4" t="str">
        <f t="shared" si="5"/>
        <v/>
      </c>
      <c r="J183" s="17" t="str">
        <f>IF('Setup - Lists'!B183="","",IF('Setup - Lists'!E183="","",'Setup - Lists'!E183))</f>
        <v/>
      </c>
    </row>
    <row r="184" spans="1:10" ht="15">
      <c r="A184" s="4" t="str">
        <f>IF('Setup - Lists'!A184="","",'Setup - Lists'!A184)</f>
        <v/>
      </c>
      <c r="B184" s="4" t="str">
        <f>IF('Setup - Lists'!B184="","",IF('Setup - Lists'!C184&lt;&gt;"","↳ "&amp;'Setup - Lists'!B184,'Setup - Lists'!B184))</f>
        <v/>
      </c>
      <c r="C184" s="4" t="str">
        <f>IF('Setup - Lists'!B184="","",IF('Setup - Lists'!C184="","",'Setup - Lists'!C184))</f>
        <v/>
      </c>
      <c r="D184" s="4" t="str">
        <f>IF('Setup - Lists'!B184="","",'Setup - Lists'!F184)</f>
        <v/>
      </c>
      <c r="E184" s="24" t="str">
        <f>IF('Setup - Lists'!B184="","",IF('Setup - Lists'!D184="","",'Setup - Lists'!D184))</f>
        <v/>
      </c>
      <c r="F184" s="24" t="str">
        <f>IF(OR(A184="",B184=""),"",IF(D184="CHILD",SUMIFS(Transactions!$G$5:$G$204,Transactions!$C$5:$C$204,A184,Transactions!$D$5:$D$204,'Setup - Lists'!B184),SUMIFS(Transactions!$G$5:$G$204,Transactions!$C$5:$C$204,A184,Transactions!$E$5:$E$204,'Setup - Lists'!B184)))</f>
        <v/>
      </c>
      <c r="G184" s="24" t="str">
        <f>IF(OR(A184="",B184="",D184="CHILD",NOT(ISNUMBER('Setup - Lists'!D184))),"",E184-F184)</f>
        <v/>
      </c>
      <c r="H184" s="27" t="str">
        <f>IF(OR(A184="",B184="",D184="CHILD",'Setup - Lists'!D184=0),"",SUMIFS(Transactions!$G$5:$G$204,Transactions!$C$5:$C$204,A184,Transactions!$E$5:$E$204,'Setup - Lists'!B184)/'Setup - Lists'!D184)</f>
        <v/>
      </c>
      <c r="I184" s="4" t="str">
        <f t="shared" si="5"/>
        <v/>
      </c>
      <c r="J184" s="17" t="str">
        <f>IF('Setup - Lists'!B184="","",IF('Setup - Lists'!E184="","",'Setup - Lists'!E184))</f>
        <v/>
      </c>
    </row>
    <row r="185" spans="1:10" ht="15">
      <c r="A185" s="4" t="str">
        <f>IF('Setup - Lists'!A185="","",'Setup - Lists'!A185)</f>
        <v/>
      </c>
      <c r="B185" s="4" t="str">
        <f>IF('Setup - Lists'!B185="","",IF('Setup - Lists'!C185&lt;&gt;"","↳ "&amp;'Setup - Lists'!B185,'Setup - Lists'!B185))</f>
        <v/>
      </c>
      <c r="C185" s="4" t="str">
        <f>IF('Setup - Lists'!B185="","",IF('Setup - Lists'!C185="","",'Setup - Lists'!C185))</f>
        <v/>
      </c>
      <c r="D185" s="4" t="str">
        <f>IF('Setup - Lists'!B185="","",'Setup - Lists'!F185)</f>
        <v/>
      </c>
      <c r="E185" s="24" t="str">
        <f>IF('Setup - Lists'!B185="","",IF('Setup - Lists'!D185="","",'Setup - Lists'!D185))</f>
        <v/>
      </c>
      <c r="F185" s="24" t="str">
        <f>IF(OR(A185="",B185=""),"",IF(D185="CHILD",SUMIFS(Transactions!$G$5:$G$204,Transactions!$C$5:$C$204,A185,Transactions!$D$5:$D$204,'Setup - Lists'!B185),SUMIFS(Transactions!$G$5:$G$204,Transactions!$C$5:$C$204,A185,Transactions!$E$5:$E$204,'Setup - Lists'!B185)))</f>
        <v/>
      </c>
      <c r="G185" s="24" t="str">
        <f>IF(OR(A185="",B185="",D185="CHILD",NOT(ISNUMBER('Setup - Lists'!D185))),"",E185-F185)</f>
        <v/>
      </c>
      <c r="H185" s="27" t="str">
        <f>IF(OR(A185="",B185="",D185="CHILD",'Setup - Lists'!D185=0),"",SUMIFS(Transactions!$G$5:$G$204,Transactions!$C$5:$C$204,A185,Transactions!$E$5:$E$204,'Setup - Lists'!B185)/'Setup - Lists'!D185)</f>
        <v/>
      </c>
      <c r="I185" s="4" t="str">
        <f t="shared" si="5"/>
        <v/>
      </c>
      <c r="J185" s="17" t="str">
        <f>IF('Setup - Lists'!B185="","",IF('Setup - Lists'!E185="","",'Setup - Lists'!E185))</f>
        <v/>
      </c>
    </row>
    <row r="186" spans="1:10" ht="15">
      <c r="A186" s="4" t="str">
        <f>IF('Setup - Lists'!A186="","",'Setup - Lists'!A186)</f>
        <v/>
      </c>
      <c r="B186" s="4" t="str">
        <f>IF('Setup - Lists'!B186="","",IF('Setup - Lists'!C186&lt;&gt;"","↳ "&amp;'Setup - Lists'!B186,'Setup - Lists'!B186))</f>
        <v/>
      </c>
      <c r="C186" s="4" t="str">
        <f>IF('Setup - Lists'!B186="","",IF('Setup - Lists'!C186="","",'Setup - Lists'!C186))</f>
        <v/>
      </c>
      <c r="D186" s="4" t="str">
        <f>IF('Setup - Lists'!B186="","",'Setup - Lists'!F186)</f>
        <v/>
      </c>
      <c r="E186" s="24" t="str">
        <f>IF('Setup - Lists'!B186="","",IF('Setup - Lists'!D186="","",'Setup - Lists'!D186))</f>
        <v/>
      </c>
      <c r="F186" s="24" t="str">
        <f>IF(OR(A186="",B186=""),"",IF(D186="CHILD",SUMIFS(Transactions!$G$5:$G$204,Transactions!$C$5:$C$204,A186,Transactions!$D$5:$D$204,'Setup - Lists'!B186),SUMIFS(Transactions!$G$5:$G$204,Transactions!$C$5:$C$204,A186,Transactions!$E$5:$E$204,'Setup - Lists'!B186)))</f>
        <v/>
      </c>
      <c r="G186" s="24" t="str">
        <f>IF(OR(A186="",B186="",D186="CHILD",NOT(ISNUMBER('Setup - Lists'!D186))),"",E186-F186)</f>
        <v/>
      </c>
      <c r="H186" s="27" t="str">
        <f>IF(OR(A186="",B186="",D186="CHILD",'Setup - Lists'!D186=0),"",SUMIFS(Transactions!$G$5:$G$204,Transactions!$C$5:$C$204,A186,Transactions!$E$5:$E$204,'Setup - Lists'!B186)/'Setup - Lists'!D186)</f>
        <v/>
      </c>
      <c r="I186" s="4" t="str">
        <f t="shared" si="5"/>
        <v/>
      </c>
      <c r="J186" s="17" t="str">
        <f>IF('Setup - Lists'!B186="","",IF('Setup - Lists'!E186="","",'Setup - Lists'!E186))</f>
        <v/>
      </c>
    </row>
    <row r="187" spans="1:10" ht="15">
      <c r="A187" s="4" t="str">
        <f>IF('Setup - Lists'!A187="","",'Setup - Lists'!A187)</f>
        <v/>
      </c>
      <c r="B187" s="4" t="str">
        <f>IF('Setup - Lists'!B187="","",IF('Setup - Lists'!C187&lt;&gt;"","↳ "&amp;'Setup - Lists'!B187,'Setup - Lists'!B187))</f>
        <v/>
      </c>
      <c r="C187" s="4" t="str">
        <f>IF('Setup - Lists'!B187="","",IF('Setup - Lists'!C187="","",'Setup - Lists'!C187))</f>
        <v/>
      </c>
      <c r="D187" s="4" t="str">
        <f>IF('Setup - Lists'!B187="","",'Setup - Lists'!F187)</f>
        <v/>
      </c>
      <c r="E187" s="24" t="str">
        <f>IF('Setup - Lists'!B187="","",IF('Setup - Lists'!D187="","",'Setup - Lists'!D187))</f>
        <v/>
      </c>
      <c r="F187" s="24" t="str">
        <f>IF(OR(A187="",B187=""),"",IF(D187="CHILD",SUMIFS(Transactions!$G$5:$G$204,Transactions!$C$5:$C$204,A187,Transactions!$D$5:$D$204,'Setup - Lists'!B187),SUMIFS(Transactions!$G$5:$G$204,Transactions!$C$5:$C$204,A187,Transactions!$E$5:$E$204,'Setup - Lists'!B187)))</f>
        <v/>
      </c>
      <c r="G187" s="24" t="str">
        <f>IF(OR(A187="",B187="",D187="CHILD",NOT(ISNUMBER('Setup - Lists'!D187))),"",E187-F187)</f>
        <v/>
      </c>
      <c r="H187" s="27" t="str">
        <f>IF(OR(A187="",B187="",D187="CHILD",'Setup - Lists'!D187=0),"",SUMIFS(Transactions!$G$5:$G$204,Transactions!$C$5:$C$204,A187,Transactions!$E$5:$E$204,'Setup - Lists'!B187)/'Setup - Lists'!D187)</f>
        <v/>
      </c>
      <c r="I187" s="4" t="str">
        <f t="shared" si="5"/>
        <v/>
      </c>
      <c r="J187" s="17" t="str">
        <f>IF('Setup - Lists'!B187="","",IF('Setup - Lists'!E187="","",'Setup - Lists'!E187))</f>
        <v/>
      </c>
    </row>
    <row r="188" spans="1:10" ht="15">
      <c r="A188" s="4" t="str">
        <f>IF('Setup - Lists'!A188="","",'Setup - Lists'!A188)</f>
        <v/>
      </c>
      <c r="B188" s="4" t="str">
        <f>IF('Setup - Lists'!B188="","",IF('Setup - Lists'!C188&lt;&gt;"","↳ "&amp;'Setup - Lists'!B188,'Setup - Lists'!B188))</f>
        <v/>
      </c>
      <c r="C188" s="4" t="str">
        <f>IF('Setup - Lists'!B188="","",IF('Setup - Lists'!C188="","",'Setup - Lists'!C188))</f>
        <v/>
      </c>
      <c r="D188" s="4" t="str">
        <f>IF('Setup - Lists'!B188="","",'Setup - Lists'!F188)</f>
        <v/>
      </c>
      <c r="E188" s="24" t="str">
        <f>IF('Setup - Lists'!B188="","",IF('Setup - Lists'!D188="","",'Setup - Lists'!D188))</f>
        <v/>
      </c>
      <c r="F188" s="24" t="str">
        <f>IF(OR(A188="",B188=""),"",IF(D188="CHILD",SUMIFS(Transactions!$G$5:$G$204,Transactions!$C$5:$C$204,A188,Transactions!$D$5:$D$204,'Setup - Lists'!B188),SUMIFS(Transactions!$G$5:$G$204,Transactions!$C$5:$C$204,A188,Transactions!$E$5:$E$204,'Setup - Lists'!B188)))</f>
        <v/>
      </c>
      <c r="G188" s="24" t="str">
        <f>IF(OR(A188="",B188="",D188="CHILD",NOT(ISNUMBER('Setup - Lists'!D188))),"",E188-F188)</f>
        <v/>
      </c>
      <c r="H188" s="27" t="str">
        <f>IF(OR(A188="",B188="",D188="CHILD",'Setup - Lists'!D188=0),"",SUMIFS(Transactions!$G$5:$G$204,Transactions!$C$5:$C$204,A188,Transactions!$E$5:$E$204,'Setup - Lists'!B188)/'Setup - Lists'!D188)</f>
        <v/>
      </c>
      <c r="I188" s="4" t="str">
        <f t="shared" si="5"/>
        <v/>
      </c>
      <c r="J188" s="17" t="str">
        <f>IF('Setup - Lists'!B188="","",IF('Setup - Lists'!E188="","",'Setup - Lists'!E188))</f>
        <v/>
      </c>
    </row>
    <row r="189" spans="1:10" ht="15">
      <c r="A189" s="4" t="str">
        <f>IF('Setup - Lists'!A189="","",'Setup - Lists'!A189)</f>
        <v/>
      </c>
      <c r="B189" s="4" t="str">
        <f>IF('Setup - Lists'!B189="","",IF('Setup - Lists'!C189&lt;&gt;"","↳ "&amp;'Setup - Lists'!B189,'Setup - Lists'!B189))</f>
        <v/>
      </c>
      <c r="C189" s="4" t="str">
        <f>IF('Setup - Lists'!B189="","",IF('Setup - Lists'!C189="","",'Setup - Lists'!C189))</f>
        <v/>
      </c>
      <c r="D189" s="4" t="str">
        <f>IF('Setup - Lists'!B189="","",'Setup - Lists'!F189)</f>
        <v/>
      </c>
      <c r="E189" s="24" t="str">
        <f>IF('Setup - Lists'!B189="","",IF('Setup - Lists'!D189="","",'Setup - Lists'!D189))</f>
        <v/>
      </c>
      <c r="F189" s="24" t="str">
        <f>IF(OR(A189="",B189=""),"",IF(D189="CHILD",SUMIFS(Transactions!$G$5:$G$204,Transactions!$C$5:$C$204,A189,Transactions!$D$5:$D$204,'Setup - Lists'!B189),SUMIFS(Transactions!$G$5:$G$204,Transactions!$C$5:$C$204,A189,Transactions!$E$5:$E$204,'Setup - Lists'!B189)))</f>
        <v/>
      </c>
      <c r="G189" s="24" t="str">
        <f>IF(OR(A189="",B189="",D189="CHILD",NOT(ISNUMBER('Setup - Lists'!D189))),"",E189-F189)</f>
        <v/>
      </c>
      <c r="H189" s="27" t="str">
        <f>IF(OR(A189="",B189="",D189="CHILD",'Setup - Lists'!D189=0),"",SUMIFS(Transactions!$G$5:$G$204,Transactions!$C$5:$C$204,A189,Transactions!$E$5:$E$204,'Setup - Lists'!B189)/'Setup - Lists'!D189)</f>
        <v/>
      </c>
      <c r="I189" s="4" t="str">
        <f t="shared" si="5"/>
        <v/>
      </c>
      <c r="J189" s="17" t="str">
        <f>IF('Setup - Lists'!B189="","",IF('Setup - Lists'!E189="","",'Setup - Lists'!E189))</f>
        <v/>
      </c>
    </row>
    <row r="190" spans="1:10" ht="15">
      <c r="A190" s="4" t="str">
        <f>IF('Setup - Lists'!A190="","",'Setup - Lists'!A190)</f>
        <v/>
      </c>
      <c r="B190" s="4" t="str">
        <f>IF('Setup - Lists'!B190="","",IF('Setup - Lists'!C190&lt;&gt;"","↳ "&amp;'Setup - Lists'!B190,'Setup - Lists'!B190))</f>
        <v/>
      </c>
      <c r="C190" s="4" t="str">
        <f>IF('Setup - Lists'!B190="","",IF('Setup - Lists'!C190="","",'Setup - Lists'!C190))</f>
        <v/>
      </c>
      <c r="D190" s="4" t="str">
        <f>IF('Setup - Lists'!B190="","",'Setup - Lists'!F190)</f>
        <v/>
      </c>
      <c r="E190" s="24" t="str">
        <f>IF('Setup - Lists'!B190="","",IF('Setup - Lists'!D190="","",'Setup - Lists'!D190))</f>
        <v/>
      </c>
      <c r="F190" s="24" t="str">
        <f>IF(OR(A190="",B190=""),"",IF(D190="CHILD",SUMIFS(Transactions!$G$5:$G$204,Transactions!$C$5:$C$204,A190,Transactions!$D$5:$D$204,'Setup - Lists'!B190),SUMIFS(Transactions!$G$5:$G$204,Transactions!$C$5:$C$204,A190,Transactions!$E$5:$E$204,'Setup - Lists'!B190)))</f>
        <v/>
      </c>
      <c r="G190" s="24" t="str">
        <f>IF(OR(A190="",B190="",D190="CHILD",NOT(ISNUMBER('Setup - Lists'!D190))),"",E190-F190)</f>
        <v/>
      </c>
      <c r="H190" s="27" t="str">
        <f>IF(OR(A190="",B190="",D190="CHILD",'Setup - Lists'!D190=0),"",SUMIFS(Transactions!$G$5:$G$204,Transactions!$C$5:$C$204,A190,Transactions!$E$5:$E$204,'Setup - Lists'!B190)/'Setup - Lists'!D190)</f>
        <v/>
      </c>
      <c r="I190" s="4" t="str">
        <f t="shared" si="5"/>
        <v/>
      </c>
      <c r="J190" s="17" t="str">
        <f>IF('Setup - Lists'!B190="","",IF('Setup - Lists'!E190="","",'Setup - Lists'!E190))</f>
        <v/>
      </c>
    </row>
    <row r="191" spans="1:10" ht="15">
      <c r="A191" s="4" t="str">
        <f>IF('Setup - Lists'!A191="","",'Setup - Lists'!A191)</f>
        <v/>
      </c>
      <c r="B191" s="4" t="str">
        <f>IF('Setup - Lists'!B191="","",IF('Setup - Lists'!C191&lt;&gt;"","↳ "&amp;'Setup - Lists'!B191,'Setup - Lists'!B191))</f>
        <v/>
      </c>
      <c r="C191" s="4" t="str">
        <f>IF('Setup - Lists'!B191="","",IF('Setup - Lists'!C191="","",'Setup - Lists'!C191))</f>
        <v/>
      </c>
      <c r="D191" s="4" t="str">
        <f>IF('Setup - Lists'!B191="","",'Setup - Lists'!F191)</f>
        <v/>
      </c>
      <c r="E191" s="24" t="str">
        <f>IF('Setup - Lists'!B191="","",IF('Setup - Lists'!D191="","",'Setup - Lists'!D191))</f>
        <v/>
      </c>
      <c r="F191" s="24" t="str">
        <f>IF(OR(A191="",B191=""),"",IF(D191="CHILD",SUMIFS(Transactions!$G$5:$G$204,Transactions!$C$5:$C$204,A191,Transactions!$D$5:$D$204,'Setup - Lists'!B191),SUMIFS(Transactions!$G$5:$G$204,Transactions!$C$5:$C$204,A191,Transactions!$E$5:$E$204,'Setup - Lists'!B191)))</f>
        <v/>
      </c>
      <c r="G191" s="24" t="str">
        <f>IF(OR(A191="",B191="",D191="CHILD",NOT(ISNUMBER('Setup - Lists'!D191))),"",E191-F191)</f>
        <v/>
      </c>
      <c r="H191" s="27" t="str">
        <f>IF(OR(A191="",B191="",D191="CHILD",'Setup - Lists'!D191=0),"",SUMIFS(Transactions!$G$5:$G$204,Transactions!$C$5:$C$204,A191,Transactions!$E$5:$E$204,'Setup - Lists'!B191)/'Setup - Lists'!D191)</f>
        <v/>
      </c>
      <c r="I191" s="4" t="str">
        <f t="shared" si="5"/>
        <v/>
      </c>
      <c r="J191" s="17" t="str">
        <f>IF('Setup - Lists'!B191="","",IF('Setup - Lists'!E191="","",'Setup - Lists'!E191))</f>
        <v/>
      </c>
    </row>
    <row r="192" spans="1:10" ht="15">
      <c r="A192" s="4" t="str">
        <f>IF('Setup - Lists'!A192="","",'Setup - Lists'!A192)</f>
        <v/>
      </c>
      <c r="B192" s="4" t="str">
        <f>IF('Setup - Lists'!B192="","",IF('Setup - Lists'!C192&lt;&gt;"","↳ "&amp;'Setup - Lists'!B192,'Setup - Lists'!B192))</f>
        <v/>
      </c>
      <c r="C192" s="4" t="str">
        <f>IF('Setup - Lists'!B192="","",IF('Setup - Lists'!C192="","",'Setup - Lists'!C192))</f>
        <v/>
      </c>
      <c r="D192" s="4" t="str">
        <f>IF('Setup - Lists'!B192="","",'Setup - Lists'!F192)</f>
        <v/>
      </c>
      <c r="E192" s="24" t="str">
        <f>IF('Setup - Lists'!B192="","",IF('Setup - Lists'!D192="","",'Setup - Lists'!D192))</f>
        <v/>
      </c>
      <c r="F192" s="24" t="str">
        <f>IF(OR(A192="",B192=""),"",IF(D192="CHILD",SUMIFS(Transactions!$G$5:$G$204,Transactions!$C$5:$C$204,A192,Transactions!$D$5:$D$204,'Setup - Lists'!B192),SUMIFS(Transactions!$G$5:$G$204,Transactions!$C$5:$C$204,A192,Transactions!$E$5:$E$204,'Setup - Lists'!B192)))</f>
        <v/>
      </c>
      <c r="G192" s="24" t="str">
        <f>IF(OR(A192="",B192="",D192="CHILD",NOT(ISNUMBER('Setup - Lists'!D192))),"",E192-F192)</f>
        <v/>
      </c>
      <c r="H192" s="27" t="str">
        <f>IF(OR(A192="",B192="",D192="CHILD",'Setup - Lists'!D192=0),"",SUMIFS(Transactions!$G$5:$G$204,Transactions!$C$5:$C$204,A192,Transactions!$E$5:$E$204,'Setup - Lists'!B192)/'Setup - Lists'!D192)</f>
        <v/>
      </c>
      <c r="I192" s="4" t="str">
        <f t="shared" ref="I192:I199" si="6">IF(OR(A192="",B192=""),"",IF(D192="CHILD","CHILD LINE",IF(E192=0,IF(F192&gt;0,"NO BUDGET","UNFUNDED"),IF(F192&gt;E192,"OVER BUDGET",IF(F192/E192&gt;=0.8,"WATCH","ON TRACK")))))</f>
        <v/>
      </c>
      <c r="J192" s="17" t="str">
        <f>IF('Setup - Lists'!B192="","",IF('Setup - Lists'!E192="","",'Setup - Lists'!E192))</f>
        <v/>
      </c>
    </row>
    <row r="193" spans="1:10" ht="15">
      <c r="A193" s="4" t="str">
        <f>IF('Setup - Lists'!A193="","",'Setup - Lists'!A193)</f>
        <v/>
      </c>
      <c r="B193" s="4" t="str">
        <f>IF('Setup - Lists'!B193="","",IF('Setup - Lists'!C193&lt;&gt;"","↳ "&amp;'Setup - Lists'!B193,'Setup - Lists'!B193))</f>
        <v/>
      </c>
      <c r="C193" s="4" t="str">
        <f>IF('Setup - Lists'!B193="","",IF('Setup - Lists'!C193="","",'Setup - Lists'!C193))</f>
        <v/>
      </c>
      <c r="D193" s="4" t="str">
        <f>IF('Setup - Lists'!B193="","",'Setup - Lists'!F193)</f>
        <v/>
      </c>
      <c r="E193" s="24" t="str">
        <f>IF('Setup - Lists'!B193="","",IF('Setup - Lists'!D193="","",'Setup - Lists'!D193))</f>
        <v/>
      </c>
      <c r="F193" s="24" t="str">
        <f>IF(OR(A193="",B193=""),"",IF(D193="CHILD",SUMIFS(Transactions!$G$5:$G$204,Transactions!$C$5:$C$204,A193,Transactions!$D$5:$D$204,'Setup - Lists'!B193),SUMIFS(Transactions!$G$5:$G$204,Transactions!$C$5:$C$204,A193,Transactions!$E$5:$E$204,'Setup - Lists'!B193)))</f>
        <v/>
      </c>
      <c r="G193" s="24" t="str">
        <f>IF(OR(A193="",B193="",D193="CHILD",NOT(ISNUMBER('Setup - Lists'!D193))),"",E193-F193)</f>
        <v/>
      </c>
      <c r="H193" s="27" t="str">
        <f>IF(OR(A193="",B193="",D193="CHILD",'Setup - Lists'!D193=0),"",SUMIFS(Transactions!$G$5:$G$204,Transactions!$C$5:$C$204,A193,Transactions!$E$5:$E$204,'Setup - Lists'!B193)/'Setup - Lists'!D193)</f>
        <v/>
      </c>
      <c r="I193" s="4" t="str">
        <f t="shared" si="6"/>
        <v/>
      </c>
      <c r="J193" s="17" t="str">
        <f>IF('Setup - Lists'!B193="","",IF('Setup - Lists'!E193="","",'Setup - Lists'!E193))</f>
        <v/>
      </c>
    </row>
    <row r="194" spans="1:10" ht="15">
      <c r="A194" s="4" t="str">
        <f>IF('Setup - Lists'!A194="","",'Setup - Lists'!A194)</f>
        <v/>
      </c>
      <c r="B194" s="4" t="str">
        <f>IF('Setup - Lists'!B194="","",IF('Setup - Lists'!C194&lt;&gt;"","↳ "&amp;'Setup - Lists'!B194,'Setup - Lists'!B194))</f>
        <v/>
      </c>
      <c r="C194" s="4" t="str">
        <f>IF('Setup - Lists'!B194="","",IF('Setup - Lists'!C194="","",'Setup - Lists'!C194))</f>
        <v/>
      </c>
      <c r="D194" s="4" t="str">
        <f>IF('Setup - Lists'!B194="","",'Setup - Lists'!F194)</f>
        <v/>
      </c>
      <c r="E194" s="24" t="str">
        <f>IF('Setup - Lists'!B194="","",IF('Setup - Lists'!D194="","",'Setup - Lists'!D194))</f>
        <v/>
      </c>
      <c r="F194" s="24" t="str">
        <f>IF(OR(A194="",B194=""),"",IF(D194="CHILD",SUMIFS(Transactions!$G$5:$G$204,Transactions!$C$5:$C$204,A194,Transactions!$D$5:$D$204,'Setup - Lists'!B194),SUMIFS(Transactions!$G$5:$G$204,Transactions!$C$5:$C$204,A194,Transactions!$E$5:$E$204,'Setup - Lists'!B194)))</f>
        <v/>
      </c>
      <c r="G194" s="24" t="str">
        <f>IF(OR(A194="",B194="",D194="CHILD",NOT(ISNUMBER('Setup - Lists'!D194))),"",E194-F194)</f>
        <v/>
      </c>
      <c r="H194" s="27" t="str">
        <f>IF(OR(A194="",B194="",D194="CHILD",'Setup - Lists'!D194=0),"",SUMIFS(Transactions!$G$5:$G$204,Transactions!$C$5:$C$204,A194,Transactions!$E$5:$E$204,'Setup - Lists'!B194)/'Setup - Lists'!D194)</f>
        <v/>
      </c>
      <c r="I194" s="4" t="str">
        <f t="shared" si="6"/>
        <v/>
      </c>
      <c r="J194" s="17" t="str">
        <f>IF('Setup - Lists'!B194="","",IF('Setup - Lists'!E194="","",'Setup - Lists'!E194))</f>
        <v/>
      </c>
    </row>
    <row r="195" spans="1:10" ht="15">
      <c r="A195" s="4" t="str">
        <f>IF('Setup - Lists'!A195="","",'Setup - Lists'!A195)</f>
        <v/>
      </c>
      <c r="B195" s="4" t="str">
        <f>IF('Setup - Lists'!B195="","",IF('Setup - Lists'!C195&lt;&gt;"","↳ "&amp;'Setup - Lists'!B195,'Setup - Lists'!B195))</f>
        <v/>
      </c>
      <c r="C195" s="4" t="str">
        <f>IF('Setup - Lists'!B195="","",IF('Setup - Lists'!C195="","",'Setup - Lists'!C195))</f>
        <v/>
      </c>
      <c r="D195" s="4" t="str">
        <f>IF('Setup - Lists'!B195="","",'Setup - Lists'!F195)</f>
        <v/>
      </c>
      <c r="E195" s="24" t="str">
        <f>IF('Setup - Lists'!B195="","",IF('Setup - Lists'!D195="","",'Setup - Lists'!D195))</f>
        <v/>
      </c>
      <c r="F195" s="24" t="str">
        <f>IF(OR(A195="",B195=""),"",IF(D195="CHILD",SUMIFS(Transactions!$G$5:$G$204,Transactions!$C$5:$C$204,A195,Transactions!$D$5:$D$204,'Setup - Lists'!B195),SUMIFS(Transactions!$G$5:$G$204,Transactions!$C$5:$C$204,A195,Transactions!$E$5:$E$204,'Setup - Lists'!B195)))</f>
        <v/>
      </c>
      <c r="G195" s="24" t="str">
        <f>IF(OR(A195="",B195="",D195="CHILD",NOT(ISNUMBER('Setup - Lists'!D195))),"",E195-F195)</f>
        <v/>
      </c>
      <c r="H195" s="27" t="str">
        <f>IF(OR(A195="",B195="",D195="CHILD",'Setup - Lists'!D195=0),"",SUMIFS(Transactions!$G$5:$G$204,Transactions!$C$5:$C$204,A195,Transactions!$E$5:$E$204,'Setup - Lists'!B195)/'Setup - Lists'!D195)</f>
        <v/>
      </c>
      <c r="I195" s="4" t="str">
        <f t="shared" si="6"/>
        <v/>
      </c>
      <c r="J195" s="17" t="str">
        <f>IF('Setup - Lists'!B195="","",IF('Setup - Lists'!E195="","",'Setup - Lists'!E195))</f>
        <v/>
      </c>
    </row>
    <row r="196" spans="1:10" ht="15">
      <c r="A196" s="4" t="str">
        <f>IF('Setup - Lists'!A196="","",'Setup - Lists'!A196)</f>
        <v/>
      </c>
      <c r="B196" s="4" t="str">
        <f>IF('Setup - Lists'!B196="","",IF('Setup - Lists'!C196&lt;&gt;"","↳ "&amp;'Setup - Lists'!B196,'Setup - Lists'!B196))</f>
        <v/>
      </c>
      <c r="C196" s="4" t="str">
        <f>IF('Setup - Lists'!B196="","",IF('Setup - Lists'!C196="","",'Setup - Lists'!C196))</f>
        <v/>
      </c>
      <c r="D196" s="4" t="str">
        <f>IF('Setup - Lists'!B196="","",'Setup - Lists'!F196)</f>
        <v/>
      </c>
      <c r="E196" s="24" t="str">
        <f>IF('Setup - Lists'!B196="","",IF('Setup - Lists'!D196="","",'Setup - Lists'!D196))</f>
        <v/>
      </c>
      <c r="F196" s="24" t="str">
        <f>IF(OR(A196="",B196=""),"",IF(D196="CHILD",SUMIFS(Transactions!$G$5:$G$204,Transactions!$C$5:$C$204,A196,Transactions!$D$5:$D$204,'Setup - Lists'!B196),SUMIFS(Transactions!$G$5:$G$204,Transactions!$C$5:$C$204,A196,Transactions!$E$5:$E$204,'Setup - Lists'!B196)))</f>
        <v/>
      </c>
      <c r="G196" s="24" t="str">
        <f>IF(OR(A196="",B196="",D196="CHILD",NOT(ISNUMBER('Setup - Lists'!D196))),"",E196-F196)</f>
        <v/>
      </c>
      <c r="H196" s="27" t="str">
        <f>IF(OR(A196="",B196="",D196="CHILD",'Setup - Lists'!D196=0),"",SUMIFS(Transactions!$G$5:$G$204,Transactions!$C$5:$C$204,A196,Transactions!$E$5:$E$204,'Setup - Lists'!B196)/'Setup - Lists'!D196)</f>
        <v/>
      </c>
      <c r="I196" s="4" t="str">
        <f t="shared" si="6"/>
        <v/>
      </c>
      <c r="J196" s="17" t="str">
        <f>IF('Setup - Lists'!B196="","",IF('Setup - Lists'!E196="","",'Setup - Lists'!E196))</f>
        <v/>
      </c>
    </row>
    <row r="197" spans="1:10" ht="15">
      <c r="A197" s="4" t="str">
        <f>IF('Setup - Lists'!A197="","",'Setup - Lists'!A197)</f>
        <v/>
      </c>
      <c r="B197" s="4" t="str">
        <f>IF('Setup - Lists'!B197="","",IF('Setup - Lists'!C197&lt;&gt;"","↳ "&amp;'Setup - Lists'!B197,'Setup - Lists'!B197))</f>
        <v/>
      </c>
      <c r="C197" s="4" t="str">
        <f>IF('Setup - Lists'!B197="","",IF('Setup - Lists'!C197="","",'Setup - Lists'!C197))</f>
        <v/>
      </c>
      <c r="D197" s="4" t="str">
        <f>IF('Setup - Lists'!B197="","",'Setup - Lists'!F197)</f>
        <v/>
      </c>
      <c r="E197" s="24" t="str">
        <f>IF('Setup - Lists'!B197="","",IF('Setup - Lists'!D197="","",'Setup - Lists'!D197))</f>
        <v/>
      </c>
      <c r="F197" s="24" t="str">
        <f>IF(OR(A197="",B197=""),"",IF(D197="CHILD",SUMIFS(Transactions!$G$5:$G$204,Transactions!$C$5:$C$204,A197,Transactions!$D$5:$D$204,'Setup - Lists'!B197),SUMIFS(Transactions!$G$5:$G$204,Transactions!$C$5:$C$204,A197,Transactions!$E$5:$E$204,'Setup - Lists'!B197)))</f>
        <v/>
      </c>
      <c r="G197" s="24" t="str">
        <f>IF(OR(A197="",B197="",D197="CHILD",NOT(ISNUMBER('Setup - Lists'!D197))),"",E197-F197)</f>
        <v/>
      </c>
      <c r="H197" s="27" t="str">
        <f>IF(OR(A197="",B197="",D197="CHILD",'Setup - Lists'!D197=0),"",SUMIFS(Transactions!$G$5:$G$204,Transactions!$C$5:$C$204,A197,Transactions!$E$5:$E$204,'Setup - Lists'!B197)/'Setup - Lists'!D197)</f>
        <v/>
      </c>
      <c r="I197" s="4" t="str">
        <f t="shared" si="6"/>
        <v/>
      </c>
      <c r="J197" s="17" t="str">
        <f>IF('Setup - Lists'!B197="","",IF('Setup - Lists'!E197="","",'Setup - Lists'!E197))</f>
        <v/>
      </c>
    </row>
    <row r="198" spans="1:10" ht="15">
      <c r="A198" s="4" t="str">
        <f>IF('Setup - Lists'!A198="","",'Setup - Lists'!A198)</f>
        <v/>
      </c>
      <c r="B198" s="4" t="str">
        <f>IF('Setup - Lists'!B198="","",IF('Setup - Lists'!C198&lt;&gt;"","↳ "&amp;'Setup - Lists'!B198,'Setup - Lists'!B198))</f>
        <v/>
      </c>
      <c r="C198" s="4" t="str">
        <f>IF('Setup - Lists'!B198="","",IF('Setup - Lists'!C198="","",'Setup - Lists'!C198))</f>
        <v/>
      </c>
      <c r="D198" s="4" t="str">
        <f>IF('Setup - Lists'!B198="","",'Setup - Lists'!F198)</f>
        <v/>
      </c>
      <c r="E198" s="24" t="str">
        <f>IF('Setup - Lists'!B198="","",IF('Setup - Lists'!D198="","",'Setup - Lists'!D198))</f>
        <v/>
      </c>
      <c r="F198" s="24" t="str">
        <f>IF(OR(A198="",B198=""),"",IF(D198="CHILD",SUMIFS(Transactions!$G$5:$G$204,Transactions!$C$5:$C$204,A198,Transactions!$D$5:$D$204,'Setup - Lists'!B198),SUMIFS(Transactions!$G$5:$G$204,Transactions!$C$5:$C$204,A198,Transactions!$E$5:$E$204,'Setup - Lists'!B198)))</f>
        <v/>
      </c>
      <c r="G198" s="24" t="str">
        <f>IF(OR(A198="",B198="",D198="CHILD",NOT(ISNUMBER('Setup - Lists'!D198))),"",E198-F198)</f>
        <v/>
      </c>
      <c r="H198" s="27" t="str">
        <f>IF(OR(A198="",B198="",D198="CHILD",'Setup - Lists'!D198=0),"",SUMIFS(Transactions!$G$5:$G$204,Transactions!$C$5:$C$204,A198,Transactions!$E$5:$E$204,'Setup - Lists'!B198)/'Setup - Lists'!D198)</f>
        <v/>
      </c>
      <c r="I198" s="4" t="str">
        <f t="shared" si="6"/>
        <v/>
      </c>
      <c r="J198" s="17" t="str">
        <f>IF('Setup - Lists'!B198="","",IF('Setup - Lists'!E198="","",'Setup - Lists'!E198))</f>
        <v/>
      </c>
    </row>
    <row r="199" spans="1:10" ht="15">
      <c r="A199" s="4" t="str">
        <f>IF('Setup - Lists'!A199="","",'Setup - Lists'!A199)</f>
        <v/>
      </c>
      <c r="B199" s="4" t="str">
        <f>IF('Setup - Lists'!B199="","",IF('Setup - Lists'!C199&lt;&gt;"","↳ "&amp;'Setup - Lists'!B199,'Setup - Lists'!B199))</f>
        <v/>
      </c>
      <c r="C199" s="4" t="str">
        <f>IF('Setup - Lists'!B199="","",IF('Setup - Lists'!C199="","",'Setup - Lists'!C199))</f>
        <v/>
      </c>
      <c r="D199" s="4" t="str">
        <f>IF('Setup - Lists'!B199="","",'Setup - Lists'!F199)</f>
        <v/>
      </c>
      <c r="E199" s="24" t="str">
        <f>IF('Setup - Lists'!B199="","",IF('Setup - Lists'!D199="","",'Setup - Lists'!D199))</f>
        <v/>
      </c>
      <c r="F199" s="24" t="str">
        <f>IF(OR(A199="",B199=""),"",IF(D199="CHILD",SUMIFS(Transactions!$G$5:$G$204,Transactions!$C$5:$C$204,A199,Transactions!$D$5:$D$204,'Setup - Lists'!B199),SUMIFS(Transactions!$G$5:$G$204,Transactions!$C$5:$C$204,A199,Transactions!$E$5:$E$204,'Setup - Lists'!B199)))</f>
        <v/>
      </c>
      <c r="G199" s="24" t="str">
        <f>IF(OR(A199="",B199="",D199="CHILD",NOT(ISNUMBER('Setup - Lists'!D199))),"",E199-F199)</f>
        <v/>
      </c>
      <c r="H199" s="27" t="str">
        <f>IF(OR(A199="",B199="",D199="CHILD",'Setup - Lists'!D199=0),"",SUMIFS(Transactions!$G$5:$G$204,Transactions!$C$5:$C$204,A199,Transactions!$E$5:$E$204,'Setup - Lists'!B199)/'Setup - Lists'!D199)</f>
        <v/>
      </c>
      <c r="I199" s="4" t="str">
        <f t="shared" si="6"/>
        <v/>
      </c>
      <c r="J199" s="17" t="str">
        <f>IF('Setup - Lists'!B199="","",IF('Setup - Lists'!E199="","",'Setup - Lists'!E199))</f>
        <v/>
      </c>
    </row>
  </sheetData>
  <mergeCells count="3">
    <mergeCell ref="A1:J1"/>
    <mergeCell ref="A2:J2"/>
    <mergeCell ref="A3:J3"/>
  </mergeCells>
  <conditionalFormatting sqref="G5:G194">
    <cfRule type="expression" dxfId="19" priority="2">
      <formula>G5="OVER BUDGET"</formula>
    </cfRule>
    <cfRule type="expression" dxfId="18" priority="3">
      <formula>G5="NO BUDGET"</formula>
    </cfRule>
    <cfRule type="expression" dxfId="17" priority="4">
      <formula>G5="WATCH"</formula>
    </cfRule>
    <cfRule type="expression" dxfId="16" priority="5">
      <formula>G5="ON TRACK"</formula>
    </cfRule>
  </conditionalFormatting>
  <conditionalFormatting sqref="G5:G199">
    <cfRule type="containsText" dxfId="15" priority="6" operator="containsText" text="ON TRACK">
      <formula>NOT(ISERROR(SEARCH("ON TRACK",G5)))</formula>
    </cfRule>
    <cfRule type="containsText" dxfId="14" priority="7" operator="containsText" text="WATCH">
      <formula>NOT(ISERROR(SEARCH("WATCH",G5)))</formula>
    </cfRule>
    <cfRule type="containsText" dxfId="13" priority="8" operator="containsText" text="OVER BUDGET">
      <formula>NOT(ISERROR(SEARCH("OVER BUDGET",G5)))</formula>
    </cfRule>
    <cfRule type="containsText" dxfId="12" priority="9" operator="containsText" text="NO BUDGET">
      <formula>NOT(ISERROR(SEARCH("NO BUDGET",G5)))</formula>
    </cfRule>
    <cfRule type="containsText" dxfId="11" priority="10" operator="containsText" text="UNFUNDED">
      <formula>NOT(ISERROR(SEARCH("UNFUNDED",G5)))</formula>
    </cfRule>
    <cfRule type="containsText" dxfId="10" priority="11" operator="containsText" text="TRACKING ONLY">
      <formula>NOT(ISERROR(SEARCH("TRACKING ONLY",G5)))</formula>
    </cfRule>
  </conditionalFormatting>
  <conditionalFormatting sqref="I5:I199">
    <cfRule type="containsText" dxfId="9" priority="12" operator="containsText" text="ON TRACK">
      <formula>NOT(ISERROR(SEARCH("ON TRACK",I5)))</formula>
    </cfRule>
    <cfRule type="containsText" dxfId="8" priority="13" operator="containsText" text="WATCH">
      <formula>NOT(ISERROR(SEARCH("WATCH",I5)))</formula>
    </cfRule>
    <cfRule type="containsText" dxfId="7" priority="14" operator="containsText" text="OVER BUDGET">
      <formula>NOT(ISERROR(SEARCH("OVER BUDGET",I5)))</formula>
    </cfRule>
    <cfRule type="containsText" dxfId="6" priority="15" operator="containsText" text="NO BUDGET">
      <formula>NOT(ISERROR(SEARCH("NO BUDGET",I5)))</formula>
    </cfRule>
    <cfRule type="containsText" dxfId="5" priority="16" operator="containsText" text="UNFUNDED">
      <formula>NOT(ISERROR(SEARCH("UNFUNDED",I5)))</formula>
    </cfRule>
    <cfRule type="containsText" dxfId="4" priority="17" operator="containsText" text="CHILD LINE">
      <formula>NOT(ISERROR(SEARCH("CHILD LINE",I5)))</formula>
    </cfRule>
  </conditionalFormatting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9"/>
  <sheetViews>
    <sheetView showGridLines="0" zoomScaleNormal="100" workbookViewId="0">
      <selection activeCell="D14" sqref="D14"/>
    </sheetView>
  </sheetViews>
  <sheetFormatPr defaultColWidth="8.7109375" defaultRowHeight="12.75"/>
  <cols>
    <col min="1" max="2" width="34" customWidth="1"/>
    <col min="3" max="3" width="30" customWidth="1"/>
    <col min="4" max="6" width="22" customWidth="1"/>
    <col min="7" max="7" width="50.42578125" customWidth="1"/>
  </cols>
  <sheetData>
    <row r="1" spans="1:7" ht="30" customHeight="1">
      <c r="A1" s="40" t="s">
        <v>58</v>
      </c>
      <c r="B1" s="40"/>
      <c r="C1" s="40"/>
      <c r="D1" s="40"/>
      <c r="E1" s="40"/>
      <c r="F1" s="40"/>
      <c r="G1" s="40"/>
    </row>
    <row r="2" spans="1:7" ht="24.95" customHeight="1">
      <c r="A2" s="41" t="s">
        <v>59</v>
      </c>
      <c r="B2" s="41"/>
      <c r="C2" s="41"/>
      <c r="D2" s="41"/>
      <c r="E2" s="41"/>
      <c r="F2" s="41"/>
      <c r="G2" s="41"/>
    </row>
    <row r="3" spans="1:7" ht="24.95" customHeight="1">
      <c r="A3" s="42" t="s">
        <v>60</v>
      </c>
      <c r="B3" s="42"/>
      <c r="C3" s="42"/>
      <c r="D3" s="42"/>
      <c r="E3" s="42"/>
      <c r="F3" s="42"/>
      <c r="G3" s="42"/>
    </row>
    <row r="4" spans="1:7" ht="15">
      <c r="A4" s="5" t="s">
        <v>25</v>
      </c>
      <c r="B4" s="5" t="s">
        <v>26</v>
      </c>
      <c r="C4" s="5" t="s">
        <v>61</v>
      </c>
      <c r="D4" s="5" t="s">
        <v>53</v>
      </c>
      <c r="E4" s="5" t="s">
        <v>62</v>
      </c>
      <c r="F4" s="5" t="s">
        <v>52</v>
      </c>
      <c r="G4" s="5" t="s">
        <v>63</v>
      </c>
    </row>
    <row r="5" spans="1:7" ht="15">
      <c r="A5" s="28" t="s">
        <v>64</v>
      </c>
      <c r="B5" s="28" t="s">
        <v>65</v>
      </c>
      <c r="C5" s="28"/>
      <c r="D5" s="29">
        <v>1650</v>
      </c>
      <c r="E5" s="30"/>
      <c r="F5" s="31" t="str">
        <f t="shared" ref="F5:F36" si="0">IF(B5="","",IF(C5&lt;&gt;"","CHILD",IF(COUNTIF($C$5:$C$199,B5)&gt;0,"PARENT","STANDALONE")))</f>
        <v>STANDALONE</v>
      </c>
      <c r="G5" s="31" t="str">
        <f t="shared" ref="G5:G31" si="1">IF(OR(A5="",B5=""),"",A5&amp;"|"&amp;B5)</f>
        <v>Operating|Medicare/FICA</v>
      </c>
    </row>
    <row r="6" spans="1:7" ht="15">
      <c r="A6" s="32" t="s">
        <v>64</v>
      </c>
      <c r="B6" s="32" t="s">
        <v>66</v>
      </c>
      <c r="C6" s="32"/>
      <c r="D6" s="33">
        <v>900</v>
      </c>
      <c r="E6" s="34"/>
      <c r="F6" s="35" t="str">
        <f>IF(B6="","",IF(C6&lt;&gt;"","CHILD",IF(COUNTIF($C$5:$C$199,B6)&gt;0,"PARENT","STANDALONE")))</f>
        <v>STANDALONE</v>
      </c>
      <c r="G6" s="35" t="str">
        <f>IF(OR(A6="",B6=""),"",A6&amp;"|"&amp;B6)</f>
        <v>Operating|General Printing</v>
      </c>
    </row>
    <row r="7" spans="1:7" ht="15">
      <c r="A7" s="32" t="s">
        <v>64</v>
      </c>
      <c r="B7" s="32" t="s">
        <v>67</v>
      </c>
      <c r="C7" s="32"/>
      <c r="D7" s="33">
        <v>470</v>
      </c>
      <c r="E7" s="34"/>
      <c r="F7" s="35" t="str">
        <f t="shared" si="0"/>
        <v>STANDALONE</v>
      </c>
      <c r="G7" s="35" t="str">
        <f t="shared" si="1"/>
        <v>Operating|Office Supplies</v>
      </c>
    </row>
    <row r="8" spans="1:7" ht="15">
      <c r="A8" s="32" t="s">
        <v>35</v>
      </c>
      <c r="B8" s="32" t="s">
        <v>41</v>
      </c>
      <c r="C8" s="32"/>
      <c r="D8" s="33">
        <v>3000</v>
      </c>
      <c r="E8" s="34"/>
      <c r="F8" s="35" t="str">
        <f t="shared" si="0"/>
        <v>STANDALONE</v>
      </c>
      <c r="G8" s="35" t="str">
        <f t="shared" si="1"/>
        <v>Staff Development|Emerging Leadership Program</v>
      </c>
    </row>
    <row r="9" spans="1:7" ht="26.1" customHeight="1">
      <c r="A9" s="32" t="s">
        <v>35</v>
      </c>
      <c r="B9" s="32" t="s">
        <v>68</v>
      </c>
      <c r="C9" s="32"/>
      <c r="D9" s="33">
        <v>572.54999999999995</v>
      </c>
      <c r="E9" s="34"/>
      <c r="F9" s="35" t="str">
        <f t="shared" si="0"/>
        <v>PARENT</v>
      </c>
      <c r="G9" s="35" t="str">
        <f t="shared" si="1"/>
        <v>Staff Development|Fall Retreat</v>
      </c>
    </row>
    <row r="10" spans="1:7" ht="26.1" customHeight="1">
      <c r="A10" s="32" t="s">
        <v>35</v>
      </c>
      <c r="B10" s="32" t="s">
        <v>36</v>
      </c>
      <c r="C10" s="32" t="s">
        <v>68</v>
      </c>
      <c r="D10" s="33"/>
      <c r="E10" s="34"/>
      <c r="F10" s="35" t="str">
        <f t="shared" si="0"/>
        <v>CHILD</v>
      </c>
      <c r="G10" s="35" t="str">
        <f t="shared" si="1"/>
        <v>Staff Development|Fall Retreat - Breakfast</v>
      </c>
    </row>
    <row r="11" spans="1:7" ht="26.1" customHeight="1">
      <c r="A11" s="32" t="s">
        <v>35</v>
      </c>
      <c r="B11" s="32" t="s">
        <v>39</v>
      </c>
      <c r="C11" s="32" t="s">
        <v>68</v>
      </c>
      <c r="D11" s="33"/>
      <c r="E11" s="34"/>
      <c r="F11" s="35" t="str">
        <f t="shared" si="0"/>
        <v>CHILD</v>
      </c>
      <c r="G11" s="35" t="str">
        <f t="shared" si="1"/>
        <v>Staff Development|Fall Retreat - Lunch</v>
      </c>
    </row>
    <row r="12" spans="1:7" ht="15">
      <c r="A12" s="32" t="s">
        <v>35</v>
      </c>
      <c r="B12" s="32" t="s">
        <v>69</v>
      </c>
      <c r="C12" s="32"/>
      <c r="D12" s="33">
        <v>600</v>
      </c>
      <c r="E12" s="34"/>
      <c r="F12" s="35" t="str">
        <f t="shared" si="0"/>
        <v>STANDALONE</v>
      </c>
      <c r="G12" s="35" t="str">
        <f t="shared" si="1"/>
        <v>Staff Development|Passing of the Gavel</v>
      </c>
    </row>
    <row r="13" spans="1:7" ht="15">
      <c r="A13" s="32" t="s">
        <v>70</v>
      </c>
      <c r="B13" s="32" t="s">
        <v>71</v>
      </c>
      <c r="C13" s="32"/>
      <c r="D13" s="33">
        <v>3230</v>
      </c>
      <c r="E13" s="34"/>
      <c r="F13" s="35" t="str">
        <f t="shared" si="0"/>
        <v>STANDALONE</v>
      </c>
      <c r="G13" s="35" t="str">
        <f t="shared" si="1"/>
        <v>Marketing|Promotional Items</v>
      </c>
    </row>
    <row r="14" spans="1:7" ht="15">
      <c r="A14" s="32" t="s">
        <v>44</v>
      </c>
      <c r="B14" s="32" t="s">
        <v>72</v>
      </c>
      <c r="C14" s="32"/>
      <c r="D14" s="33">
        <v>1500</v>
      </c>
      <c r="E14" s="34"/>
      <c r="F14" s="35" t="str">
        <f t="shared" si="0"/>
        <v>STANDALONE</v>
      </c>
      <c r="G14" s="35" t="str">
        <f t="shared" si="1"/>
        <v>Outreach|Civic Engagement</v>
      </c>
    </row>
    <row r="15" spans="1:7" ht="15">
      <c r="A15" s="32" t="s">
        <v>44</v>
      </c>
      <c r="B15" s="32" t="s">
        <v>45</v>
      </c>
      <c r="C15" s="32"/>
      <c r="D15" s="33">
        <v>200</v>
      </c>
      <c r="E15" s="34"/>
      <c r="F15" s="35" t="str">
        <f t="shared" si="0"/>
        <v>STANDALONE</v>
      </c>
      <c r="G15" s="35" t="str">
        <f t="shared" si="1"/>
        <v>Outreach|Homecoming</v>
      </c>
    </row>
    <row r="16" spans="1:7" ht="15">
      <c r="A16" s="32" t="s">
        <v>44</v>
      </c>
      <c r="B16" s="32" t="s">
        <v>73</v>
      </c>
      <c r="C16" s="32"/>
      <c r="D16" s="33">
        <v>1650</v>
      </c>
      <c r="E16" s="34"/>
      <c r="F16" s="35" t="str">
        <f t="shared" si="0"/>
        <v>STANDALONE</v>
      </c>
      <c r="G16" s="35" t="str">
        <f t="shared" si="1"/>
        <v>Outreach|Lobby Day</v>
      </c>
    </row>
    <row r="17" spans="1:7" ht="15">
      <c r="A17" s="32" t="s">
        <v>33</v>
      </c>
      <c r="B17" s="32" t="s">
        <v>74</v>
      </c>
      <c r="C17" s="32"/>
      <c r="D17" s="33">
        <v>2569</v>
      </c>
      <c r="E17" s="34"/>
      <c r="F17" s="35" t="str">
        <f t="shared" si="0"/>
        <v>STANDALONE</v>
      </c>
      <c r="G17" s="35" t="str">
        <f>IF(OR(A17="",B17=""),"",A17&amp;"|"&amp;B17)</f>
        <v>External Programs|Diversity Week</v>
      </c>
    </row>
    <row r="18" spans="1:7" ht="15">
      <c r="A18" s="32" t="s">
        <v>33</v>
      </c>
      <c r="B18" s="32" t="s">
        <v>46</v>
      </c>
      <c r="C18" s="32"/>
      <c r="D18" s="33">
        <v>1900</v>
      </c>
      <c r="E18" s="34"/>
      <c r="F18" s="35" t="str">
        <f t="shared" si="0"/>
        <v>STANDALONE</v>
      </c>
      <c r="G18" s="35" t="str">
        <f t="shared" si="1"/>
        <v>External Programs|Mental Health</v>
      </c>
    </row>
    <row r="19" spans="1:7" ht="15">
      <c r="A19" s="32" t="s">
        <v>33</v>
      </c>
      <c r="B19" s="32" t="s">
        <v>32</v>
      </c>
      <c r="C19" s="32"/>
      <c r="D19" s="33">
        <v>1000</v>
      </c>
      <c r="E19" s="34"/>
      <c r="F19" s="35" t="str">
        <f t="shared" si="0"/>
        <v>STANDALONE</v>
      </c>
      <c r="G19" s="35" t="str">
        <f t="shared" si="1"/>
        <v>External Programs|TurboVote</v>
      </c>
    </row>
    <row r="20" spans="1:7" ht="15">
      <c r="A20" s="32" t="s">
        <v>33</v>
      </c>
      <c r="B20" s="32" t="s">
        <v>75</v>
      </c>
      <c r="C20" s="32"/>
      <c r="D20" s="33">
        <v>7901</v>
      </c>
      <c r="E20" s="34"/>
      <c r="F20" s="35" t="str">
        <f t="shared" si="0"/>
        <v>STANDALONE</v>
      </c>
      <c r="G20" s="35" t="str">
        <f t="shared" si="1"/>
        <v>External Programs|General Initiatives/CC Events</v>
      </c>
    </row>
    <row r="21" spans="1:7" ht="15">
      <c r="A21" s="32" t="s">
        <v>76</v>
      </c>
      <c r="B21" s="32" t="s">
        <v>77</v>
      </c>
      <c r="C21" s="32"/>
      <c r="D21" s="33">
        <v>10000</v>
      </c>
      <c r="E21" s="34"/>
      <c r="F21" s="35" t="str">
        <f t="shared" si="0"/>
        <v>STANDALONE</v>
      </c>
      <c r="G21" s="35" t="str">
        <f t="shared" si="1"/>
        <v>Special Project|Furniture</v>
      </c>
    </row>
    <row r="22" spans="1:7" ht="15">
      <c r="A22" s="32"/>
      <c r="B22" s="32"/>
      <c r="C22" s="32"/>
      <c r="D22" s="33"/>
      <c r="E22" s="34"/>
      <c r="F22" s="35" t="str">
        <f t="shared" si="0"/>
        <v/>
      </c>
      <c r="G22" s="35" t="str">
        <f t="shared" si="1"/>
        <v/>
      </c>
    </row>
    <row r="23" spans="1:7" ht="15">
      <c r="A23" s="32"/>
      <c r="B23" s="32"/>
      <c r="C23" s="32"/>
      <c r="D23" s="33"/>
      <c r="E23" s="34"/>
      <c r="F23" s="35" t="str">
        <f>IF(B23="","",IF(C23&lt;&gt;"","CHILD",IF(COUNTIF($C$5:$C$199,B23)&gt;0,"PARENT","STANDALONE")))</f>
        <v/>
      </c>
      <c r="G23" s="35" t="str">
        <f>IF(OR(A23="",B23=""),"",A23&amp;"|"&amp;B23)</f>
        <v/>
      </c>
    </row>
    <row r="24" spans="1:7" ht="15">
      <c r="A24" s="32"/>
      <c r="B24" s="32"/>
      <c r="C24" s="32"/>
      <c r="D24" s="33"/>
      <c r="E24" s="34"/>
      <c r="F24" s="35" t="str">
        <f t="shared" si="0"/>
        <v/>
      </c>
      <c r="G24" s="35" t="str">
        <f t="shared" si="1"/>
        <v/>
      </c>
    </row>
    <row r="25" spans="1:7" ht="15">
      <c r="A25" s="32"/>
      <c r="B25" s="32"/>
      <c r="C25" s="32"/>
      <c r="D25" s="33"/>
      <c r="E25" s="34"/>
      <c r="F25" s="35" t="str">
        <f t="shared" si="0"/>
        <v/>
      </c>
      <c r="G25" s="35" t="str">
        <f t="shared" si="1"/>
        <v/>
      </c>
    </row>
    <row r="26" spans="1:7" ht="15">
      <c r="A26" s="32"/>
      <c r="B26" s="32"/>
      <c r="C26" s="32"/>
      <c r="D26" s="33"/>
      <c r="E26" s="34"/>
      <c r="F26" s="35" t="str">
        <f t="shared" si="0"/>
        <v/>
      </c>
      <c r="G26" s="35" t="str">
        <f t="shared" si="1"/>
        <v/>
      </c>
    </row>
    <row r="27" spans="1:7" ht="15">
      <c r="A27" s="32"/>
      <c r="B27" s="32"/>
      <c r="C27" s="32"/>
      <c r="D27" s="33"/>
      <c r="E27" s="34"/>
      <c r="F27" s="35" t="str">
        <f t="shared" si="0"/>
        <v/>
      </c>
      <c r="G27" s="35" t="str">
        <f t="shared" si="1"/>
        <v/>
      </c>
    </row>
    <row r="28" spans="1:7" ht="15">
      <c r="A28" s="32"/>
      <c r="B28" s="32"/>
      <c r="C28" s="32"/>
      <c r="D28" s="33"/>
      <c r="E28" s="34"/>
      <c r="F28" s="35" t="str">
        <f t="shared" si="0"/>
        <v/>
      </c>
      <c r="G28" s="35" t="str">
        <f t="shared" si="1"/>
        <v/>
      </c>
    </row>
    <row r="29" spans="1:7" ht="15">
      <c r="A29" s="32"/>
      <c r="B29" s="32"/>
      <c r="C29" s="32"/>
      <c r="D29" s="33"/>
      <c r="E29" s="34"/>
      <c r="F29" s="35" t="str">
        <f t="shared" si="0"/>
        <v/>
      </c>
      <c r="G29" s="35" t="str">
        <f t="shared" si="1"/>
        <v/>
      </c>
    </row>
    <row r="30" spans="1:7" ht="15">
      <c r="A30" s="32"/>
      <c r="B30" s="32"/>
      <c r="C30" s="32"/>
      <c r="D30" s="33"/>
      <c r="E30" s="34"/>
      <c r="F30" s="35" t="str">
        <f t="shared" si="0"/>
        <v/>
      </c>
      <c r="G30" s="35" t="str">
        <f t="shared" si="1"/>
        <v/>
      </c>
    </row>
    <row r="31" spans="1:7" ht="15">
      <c r="A31" s="32"/>
      <c r="B31" s="32"/>
      <c r="C31" s="32"/>
      <c r="D31" s="33"/>
      <c r="E31" s="34"/>
      <c r="F31" s="35" t="str">
        <f t="shared" si="0"/>
        <v/>
      </c>
      <c r="G31" s="35" t="str">
        <f t="shared" si="1"/>
        <v/>
      </c>
    </row>
    <row r="32" spans="1:7" ht="15">
      <c r="A32" s="32"/>
      <c r="B32" s="32"/>
      <c r="C32" s="32"/>
      <c r="D32" s="33"/>
      <c r="E32" s="34"/>
      <c r="F32" s="35" t="str">
        <f t="shared" si="0"/>
        <v/>
      </c>
      <c r="G32" s="35" t="str">
        <f t="shared" ref="G32:G63" si="2">IF(OR(A32="",B32=""),"",A32&amp;"|"&amp;B32)</f>
        <v/>
      </c>
    </row>
    <row r="33" spans="1:7" ht="15">
      <c r="A33" s="32"/>
      <c r="B33" s="32"/>
      <c r="C33" s="32"/>
      <c r="D33" s="33"/>
      <c r="E33" s="34"/>
      <c r="F33" s="35" t="str">
        <f t="shared" si="0"/>
        <v/>
      </c>
      <c r="G33" s="35" t="str">
        <f t="shared" si="2"/>
        <v/>
      </c>
    </row>
    <row r="34" spans="1:7" ht="15">
      <c r="A34" s="32"/>
      <c r="B34" s="32"/>
      <c r="C34" s="32"/>
      <c r="D34" s="33"/>
      <c r="E34" s="34"/>
      <c r="F34" s="35" t="str">
        <f t="shared" si="0"/>
        <v/>
      </c>
      <c r="G34" s="35" t="str">
        <f t="shared" si="2"/>
        <v/>
      </c>
    </row>
    <row r="35" spans="1:7" ht="15">
      <c r="A35" s="32"/>
      <c r="B35" s="32"/>
      <c r="C35" s="32"/>
      <c r="D35" s="33"/>
      <c r="E35" s="34"/>
      <c r="F35" s="35" t="str">
        <f t="shared" si="0"/>
        <v/>
      </c>
      <c r="G35" s="35" t="str">
        <f t="shared" si="2"/>
        <v/>
      </c>
    </row>
    <row r="36" spans="1:7" ht="15">
      <c r="A36" s="32"/>
      <c r="B36" s="32"/>
      <c r="C36" s="32"/>
      <c r="D36" s="33"/>
      <c r="E36" s="34"/>
      <c r="F36" s="35" t="str">
        <f t="shared" si="0"/>
        <v/>
      </c>
      <c r="G36" s="35" t="str">
        <f t="shared" si="2"/>
        <v/>
      </c>
    </row>
    <row r="37" spans="1:7" ht="15">
      <c r="A37" s="32"/>
      <c r="B37" s="32"/>
      <c r="C37" s="32"/>
      <c r="D37" s="33"/>
      <c r="E37" s="34"/>
      <c r="F37" s="35" t="str">
        <f t="shared" ref="F37:F68" si="3">IF(B37="","",IF(C37&lt;&gt;"","CHILD",IF(COUNTIF($C$5:$C$199,B37)&gt;0,"PARENT","STANDALONE")))</f>
        <v/>
      </c>
      <c r="G37" s="35" t="str">
        <f t="shared" si="2"/>
        <v/>
      </c>
    </row>
    <row r="38" spans="1:7" ht="15">
      <c r="A38" s="32"/>
      <c r="B38" s="32"/>
      <c r="C38" s="32"/>
      <c r="D38" s="33"/>
      <c r="E38" s="34"/>
      <c r="F38" s="35" t="str">
        <f t="shared" si="3"/>
        <v/>
      </c>
      <c r="G38" s="35" t="str">
        <f t="shared" si="2"/>
        <v/>
      </c>
    </row>
    <row r="39" spans="1:7" ht="15">
      <c r="A39" s="32"/>
      <c r="B39" s="32"/>
      <c r="C39" s="32"/>
      <c r="D39" s="33"/>
      <c r="E39" s="34"/>
      <c r="F39" s="35" t="str">
        <f t="shared" si="3"/>
        <v/>
      </c>
      <c r="G39" s="35" t="str">
        <f t="shared" si="2"/>
        <v/>
      </c>
    </row>
    <row r="40" spans="1:7" ht="15">
      <c r="A40" s="32"/>
      <c r="B40" s="32"/>
      <c r="C40" s="32"/>
      <c r="D40" s="33"/>
      <c r="E40" s="34"/>
      <c r="F40" s="35" t="str">
        <f t="shared" si="3"/>
        <v/>
      </c>
      <c r="G40" s="35" t="str">
        <f t="shared" si="2"/>
        <v/>
      </c>
    </row>
    <row r="41" spans="1:7" ht="15">
      <c r="A41" s="32"/>
      <c r="B41" s="32"/>
      <c r="C41" s="32"/>
      <c r="D41" s="33"/>
      <c r="E41" s="34"/>
      <c r="F41" s="35" t="str">
        <f t="shared" si="3"/>
        <v/>
      </c>
      <c r="G41" s="35" t="str">
        <f t="shared" si="2"/>
        <v/>
      </c>
    </row>
    <row r="42" spans="1:7" ht="15">
      <c r="A42" s="32"/>
      <c r="B42" s="32"/>
      <c r="C42" s="32"/>
      <c r="D42" s="33"/>
      <c r="E42" s="34"/>
      <c r="F42" s="35" t="str">
        <f t="shared" si="3"/>
        <v/>
      </c>
      <c r="G42" s="35" t="str">
        <f t="shared" si="2"/>
        <v/>
      </c>
    </row>
    <row r="43" spans="1:7" ht="15">
      <c r="A43" s="32"/>
      <c r="B43" s="32"/>
      <c r="C43" s="32"/>
      <c r="D43" s="33"/>
      <c r="E43" s="34"/>
      <c r="F43" s="35" t="str">
        <f t="shared" si="3"/>
        <v/>
      </c>
      <c r="G43" s="35" t="str">
        <f t="shared" si="2"/>
        <v/>
      </c>
    </row>
    <row r="44" spans="1:7" ht="15">
      <c r="A44" s="32"/>
      <c r="B44" s="32"/>
      <c r="C44" s="32"/>
      <c r="D44" s="33"/>
      <c r="E44" s="34"/>
      <c r="F44" s="35" t="str">
        <f t="shared" si="3"/>
        <v/>
      </c>
      <c r="G44" s="35" t="str">
        <f t="shared" si="2"/>
        <v/>
      </c>
    </row>
    <row r="45" spans="1:7" ht="15">
      <c r="A45" s="32"/>
      <c r="B45" s="32"/>
      <c r="C45" s="32"/>
      <c r="D45" s="33"/>
      <c r="E45" s="34"/>
      <c r="F45" s="35" t="str">
        <f t="shared" si="3"/>
        <v/>
      </c>
      <c r="G45" s="35" t="str">
        <f t="shared" si="2"/>
        <v/>
      </c>
    </row>
    <row r="46" spans="1:7" ht="15">
      <c r="A46" s="32"/>
      <c r="B46" s="32"/>
      <c r="C46" s="32"/>
      <c r="D46" s="33"/>
      <c r="E46" s="34"/>
      <c r="F46" s="35" t="str">
        <f t="shared" si="3"/>
        <v/>
      </c>
      <c r="G46" s="35" t="str">
        <f t="shared" si="2"/>
        <v/>
      </c>
    </row>
    <row r="47" spans="1:7" ht="15">
      <c r="A47" s="32"/>
      <c r="B47" s="32"/>
      <c r="C47" s="32"/>
      <c r="D47" s="33"/>
      <c r="E47" s="34"/>
      <c r="F47" s="35" t="str">
        <f t="shared" si="3"/>
        <v/>
      </c>
      <c r="G47" s="35" t="str">
        <f t="shared" si="2"/>
        <v/>
      </c>
    </row>
    <row r="48" spans="1:7" ht="15">
      <c r="A48" s="32"/>
      <c r="B48" s="32"/>
      <c r="C48" s="32"/>
      <c r="D48" s="33"/>
      <c r="E48" s="34"/>
      <c r="F48" s="35" t="str">
        <f t="shared" si="3"/>
        <v/>
      </c>
      <c r="G48" s="35" t="str">
        <f t="shared" si="2"/>
        <v/>
      </c>
    </row>
    <row r="49" spans="1:7" ht="15">
      <c r="A49" s="32"/>
      <c r="B49" s="32"/>
      <c r="C49" s="32"/>
      <c r="D49" s="33"/>
      <c r="E49" s="34"/>
      <c r="F49" s="35" t="str">
        <f t="shared" si="3"/>
        <v/>
      </c>
      <c r="G49" s="35" t="str">
        <f t="shared" si="2"/>
        <v/>
      </c>
    </row>
    <row r="50" spans="1:7" ht="15">
      <c r="A50" s="32"/>
      <c r="B50" s="32"/>
      <c r="C50" s="32"/>
      <c r="D50" s="33"/>
      <c r="E50" s="34"/>
      <c r="F50" s="35" t="str">
        <f t="shared" si="3"/>
        <v/>
      </c>
      <c r="G50" s="35" t="str">
        <f t="shared" si="2"/>
        <v/>
      </c>
    </row>
    <row r="51" spans="1:7" ht="15">
      <c r="A51" s="32"/>
      <c r="B51" s="32"/>
      <c r="C51" s="32"/>
      <c r="D51" s="33"/>
      <c r="E51" s="34"/>
      <c r="F51" s="35" t="str">
        <f t="shared" si="3"/>
        <v/>
      </c>
      <c r="G51" s="35" t="str">
        <f t="shared" si="2"/>
        <v/>
      </c>
    </row>
    <row r="52" spans="1:7" ht="15">
      <c r="A52" s="32"/>
      <c r="B52" s="32"/>
      <c r="C52" s="32"/>
      <c r="D52" s="33"/>
      <c r="E52" s="34"/>
      <c r="F52" s="35" t="str">
        <f t="shared" si="3"/>
        <v/>
      </c>
      <c r="G52" s="35" t="str">
        <f t="shared" si="2"/>
        <v/>
      </c>
    </row>
    <row r="53" spans="1:7" ht="15">
      <c r="A53" s="32"/>
      <c r="B53" s="32"/>
      <c r="C53" s="32"/>
      <c r="D53" s="33"/>
      <c r="E53" s="34"/>
      <c r="F53" s="35" t="str">
        <f t="shared" si="3"/>
        <v/>
      </c>
      <c r="G53" s="35" t="str">
        <f t="shared" si="2"/>
        <v/>
      </c>
    </row>
    <row r="54" spans="1:7" ht="15">
      <c r="A54" s="32"/>
      <c r="B54" s="32"/>
      <c r="C54" s="32"/>
      <c r="D54" s="33"/>
      <c r="E54" s="34"/>
      <c r="F54" s="35" t="str">
        <f t="shared" si="3"/>
        <v/>
      </c>
      <c r="G54" s="35" t="str">
        <f t="shared" si="2"/>
        <v/>
      </c>
    </row>
    <row r="55" spans="1:7" ht="15">
      <c r="A55" s="32"/>
      <c r="B55" s="32"/>
      <c r="C55" s="32"/>
      <c r="D55" s="33"/>
      <c r="E55" s="34"/>
      <c r="F55" s="35" t="str">
        <f t="shared" si="3"/>
        <v/>
      </c>
      <c r="G55" s="35" t="str">
        <f t="shared" si="2"/>
        <v/>
      </c>
    </row>
    <row r="56" spans="1:7" ht="15">
      <c r="A56" s="32"/>
      <c r="B56" s="32"/>
      <c r="C56" s="32"/>
      <c r="D56" s="33"/>
      <c r="E56" s="34"/>
      <c r="F56" s="35" t="str">
        <f t="shared" si="3"/>
        <v/>
      </c>
      <c r="G56" s="35" t="str">
        <f t="shared" si="2"/>
        <v/>
      </c>
    </row>
    <row r="57" spans="1:7" ht="15">
      <c r="A57" s="32"/>
      <c r="B57" s="32"/>
      <c r="C57" s="32"/>
      <c r="D57" s="33"/>
      <c r="E57" s="34"/>
      <c r="F57" s="35" t="str">
        <f t="shared" si="3"/>
        <v/>
      </c>
      <c r="G57" s="35" t="str">
        <f t="shared" si="2"/>
        <v/>
      </c>
    </row>
    <row r="58" spans="1:7" ht="15">
      <c r="A58" s="32"/>
      <c r="B58" s="32"/>
      <c r="C58" s="32"/>
      <c r="D58" s="33"/>
      <c r="E58" s="34"/>
      <c r="F58" s="35" t="str">
        <f t="shared" si="3"/>
        <v/>
      </c>
      <c r="G58" s="35" t="str">
        <f t="shared" si="2"/>
        <v/>
      </c>
    </row>
    <row r="59" spans="1:7" ht="15">
      <c r="A59" s="32"/>
      <c r="B59" s="32"/>
      <c r="C59" s="32"/>
      <c r="D59" s="33"/>
      <c r="E59" s="34"/>
      <c r="F59" s="35" t="str">
        <f t="shared" si="3"/>
        <v/>
      </c>
      <c r="G59" s="35" t="str">
        <f t="shared" si="2"/>
        <v/>
      </c>
    </row>
    <row r="60" spans="1:7" ht="15">
      <c r="A60" s="32"/>
      <c r="B60" s="32"/>
      <c r="C60" s="32"/>
      <c r="D60" s="33"/>
      <c r="E60" s="34"/>
      <c r="F60" s="35" t="str">
        <f t="shared" si="3"/>
        <v/>
      </c>
      <c r="G60" s="35" t="str">
        <f t="shared" si="2"/>
        <v/>
      </c>
    </row>
    <row r="61" spans="1:7" ht="15">
      <c r="A61" s="32"/>
      <c r="B61" s="32"/>
      <c r="C61" s="32"/>
      <c r="D61" s="33"/>
      <c r="E61" s="34"/>
      <c r="F61" s="35" t="str">
        <f t="shared" si="3"/>
        <v/>
      </c>
      <c r="G61" s="35" t="str">
        <f t="shared" si="2"/>
        <v/>
      </c>
    </row>
    <row r="62" spans="1:7" ht="15">
      <c r="A62" s="32"/>
      <c r="B62" s="32"/>
      <c r="C62" s="32"/>
      <c r="D62" s="33"/>
      <c r="E62" s="34"/>
      <c r="F62" s="35" t="str">
        <f t="shared" si="3"/>
        <v/>
      </c>
      <c r="G62" s="35" t="str">
        <f t="shared" si="2"/>
        <v/>
      </c>
    </row>
    <row r="63" spans="1:7" ht="15">
      <c r="A63" s="32"/>
      <c r="B63" s="32"/>
      <c r="C63" s="32"/>
      <c r="D63" s="33"/>
      <c r="E63" s="34"/>
      <c r="F63" s="35" t="str">
        <f t="shared" si="3"/>
        <v/>
      </c>
      <c r="G63" s="35" t="str">
        <f t="shared" si="2"/>
        <v/>
      </c>
    </row>
    <row r="64" spans="1:7" ht="15">
      <c r="A64" s="32"/>
      <c r="B64" s="32"/>
      <c r="C64" s="32"/>
      <c r="D64" s="33"/>
      <c r="E64" s="34"/>
      <c r="F64" s="35" t="str">
        <f t="shared" si="3"/>
        <v/>
      </c>
      <c r="G64" s="35" t="str">
        <f t="shared" ref="G64:G95" si="4">IF(OR(A64="",B64=""),"",A64&amp;"|"&amp;B64)</f>
        <v/>
      </c>
    </row>
    <row r="65" spans="1:7" ht="15">
      <c r="A65" s="32"/>
      <c r="B65" s="32"/>
      <c r="C65" s="32"/>
      <c r="D65" s="33"/>
      <c r="E65" s="34"/>
      <c r="F65" s="35" t="str">
        <f t="shared" si="3"/>
        <v/>
      </c>
      <c r="G65" s="35" t="str">
        <f t="shared" si="4"/>
        <v/>
      </c>
    </row>
    <row r="66" spans="1:7" ht="15">
      <c r="A66" s="32"/>
      <c r="B66" s="32"/>
      <c r="C66" s="32"/>
      <c r="D66" s="33"/>
      <c r="E66" s="34"/>
      <c r="F66" s="35" t="str">
        <f t="shared" si="3"/>
        <v/>
      </c>
      <c r="G66" s="35" t="str">
        <f t="shared" si="4"/>
        <v/>
      </c>
    </row>
    <row r="67" spans="1:7" ht="15">
      <c r="A67" s="32"/>
      <c r="B67" s="32"/>
      <c r="C67" s="32"/>
      <c r="D67" s="33"/>
      <c r="E67" s="34"/>
      <c r="F67" s="35" t="str">
        <f t="shared" si="3"/>
        <v/>
      </c>
      <c r="G67" s="35" t="str">
        <f t="shared" si="4"/>
        <v/>
      </c>
    </row>
    <row r="68" spans="1:7" ht="15">
      <c r="A68" s="32"/>
      <c r="B68" s="32"/>
      <c r="C68" s="32"/>
      <c r="D68" s="33"/>
      <c r="E68" s="34"/>
      <c r="F68" s="35" t="str">
        <f t="shared" si="3"/>
        <v/>
      </c>
      <c r="G68" s="35" t="str">
        <f t="shared" si="4"/>
        <v/>
      </c>
    </row>
    <row r="69" spans="1:7" ht="15">
      <c r="A69" s="32"/>
      <c r="B69" s="32"/>
      <c r="C69" s="32"/>
      <c r="D69" s="33"/>
      <c r="E69" s="34"/>
      <c r="F69" s="35" t="str">
        <f t="shared" ref="F69:F100" si="5">IF(B69="","",IF(C69&lt;&gt;"","CHILD",IF(COUNTIF($C$5:$C$199,B69)&gt;0,"PARENT","STANDALONE")))</f>
        <v/>
      </c>
      <c r="G69" s="35" t="str">
        <f t="shared" si="4"/>
        <v/>
      </c>
    </row>
    <row r="70" spans="1:7" ht="15">
      <c r="A70" s="32"/>
      <c r="B70" s="32"/>
      <c r="C70" s="32"/>
      <c r="D70" s="33"/>
      <c r="E70" s="34"/>
      <c r="F70" s="35" t="str">
        <f t="shared" si="5"/>
        <v/>
      </c>
      <c r="G70" s="35" t="str">
        <f t="shared" si="4"/>
        <v/>
      </c>
    </row>
    <row r="71" spans="1:7" ht="15">
      <c r="A71" s="32"/>
      <c r="B71" s="32"/>
      <c r="C71" s="32"/>
      <c r="D71" s="33"/>
      <c r="E71" s="34"/>
      <c r="F71" s="35" t="str">
        <f t="shared" si="5"/>
        <v/>
      </c>
      <c r="G71" s="35" t="str">
        <f t="shared" si="4"/>
        <v/>
      </c>
    </row>
    <row r="72" spans="1:7" ht="15">
      <c r="A72" s="32"/>
      <c r="B72" s="32"/>
      <c r="C72" s="32"/>
      <c r="D72" s="33"/>
      <c r="E72" s="34"/>
      <c r="F72" s="35" t="str">
        <f t="shared" si="5"/>
        <v/>
      </c>
      <c r="G72" s="35" t="str">
        <f t="shared" si="4"/>
        <v/>
      </c>
    </row>
    <row r="73" spans="1:7" ht="15">
      <c r="A73" s="32"/>
      <c r="B73" s="32"/>
      <c r="C73" s="32"/>
      <c r="D73" s="33"/>
      <c r="E73" s="34"/>
      <c r="F73" s="35" t="str">
        <f t="shared" si="5"/>
        <v/>
      </c>
      <c r="G73" s="35" t="str">
        <f t="shared" si="4"/>
        <v/>
      </c>
    </row>
    <row r="74" spans="1:7" ht="15">
      <c r="A74" s="32"/>
      <c r="B74" s="32"/>
      <c r="C74" s="32"/>
      <c r="D74" s="33"/>
      <c r="E74" s="34"/>
      <c r="F74" s="35" t="str">
        <f t="shared" si="5"/>
        <v/>
      </c>
      <c r="G74" s="35" t="str">
        <f t="shared" si="4"/>
        <v/>
      </c>
    </row>
    <row r="75" spans="1:7" ht="15">
      <c r="A75" s="32"/>
      <c r="B75" s="32"/>
      <c r="C75" s="32"/>
      <c r="D75" s="33"/>
      <c r="E75" s="34"/>
      <c r="F75" s="35" t="str">
        <f t="shared" si="5"/>
        <v/>
      </c>
      <c r="G75" s="35" t="str">
        <f t="shared" si="4"/>
        <v/>
      </c>
    </row>
    <row r="76" spans="1:7" ht="15">
      <c r="A76" s="32"/>
      <c r="B76" s="32"/>
      <c r="C76" s="32"/>
      <c r="D76" s="33"/>
      <c r="E76" s="34"/>
      <c r="F76" s="35" t="str">
        <f t="shared" si="5"/>
        <v/>
      </c>
      <c r="G76" s="35" t="str">
        <f t="shared" si="4"/>
        <v/>
      </c>
    </row>
    <row r="77" spans="1:7" ht="15">
      <c r="A77" s="32"/>
      <c r="B77" s="32"/>
      <c r="C77" s="32"/>
      <c r="D77" s="33"/>
      <c r="E77" s="34"/>
      <c r="F77" s="35" t="str">
        <f t="shared" si="5"/>
        <v/>
      </c>
      <c r="G77" s="35" t="str">
        <f t="shared" si="4"/>
        <v/>
      </c>
    </row>
    <row r="78" spans="1:7" ht="15">
      <c r="A78" s="32"/>
      <c r="B78" s="32"/>
      <c r="C78" s="32"/>
      <c r="D78" s="33"/>
      <c r="E78" s="34"/>
      <c r="F78" s="35" t="str">
        <f t="shared" si="5"/>
        <v/>
      </c>
      <c r="G78" s="35" t="str">
        <f t="shared" si="4"/>
        <v/>
      </c>
    </row>
    <row r="79" spans="1:7" ht="15">
      <c r="A79" s="32"/>
      <c r="B79" s="32"/>
      <c r="C79" s="32"/>
      <c r="D79" s="33"/>
      <c r="E79" s="34"/>
      <c r="F79" s="35" t="str">
        <f t="shared" si="5"/>
        <v/>
      </c>
      <c r="G79" s="35" t="str">
        <f t="shared" si="4"/>
        <v/>
      </c>
    </row>
    <row r="80" spans="1:7" ht="15">
      <c r="A80" s="32"/>
      <c r="B80" s="32"/>
      <c r="C80" s="32"/>
      <c r="D80" s="33"/>
      <c r="E80" s="34"/>
      <c r="F80" s="35" t="str">
        <f t="shared" si="5"/>
        <v/>
      </c>
      <c r="G80" s="35" t="str">
        <f t="shared" si="4"/>
        <v/>
      </c>
    </row>
    <row r="81" spans="1:7" ht="15">
      <c r="A81" s="32"/>
      <c r="B81" s="32"/>
      <c r="C81" s="32"/>
      <c r="D81" s="33"/>
      <c r="E81" s="34"/>
      <c r="F81" s="35" t="str">
        <f t="shared" si="5"/>
        <v/>
      </c>
      <c r="G81" s="35" t="str">
        <f t="shared" si="4"/>
        <v/>
      </c>
    </row>
    <row r="82" spans="1:7" ht="15">
      <c r="A82" s="32"/>
      <c r="B82" s="32"/>
      <c r="C82" s="32"/>
      <c r="D82" s="33"/>
      <c r="E82" s="34"/>
      <c r="F82" s="35" t="str">
        <f t="shared" si="5"/>
        <v/>
      </c>
      <c r="G82" s="35" t="str">
        <f t="shared" si="4"/>
        <v/>
      </c>
    </row>
    <row r="83" spans="1:7" ht="15">
      <c r="A83" s="32"/>
      <c r="B83" s="32"/>
      <c r="C83" s="32"/>
      <c r="D83" s="33"/>
      <c r="E83" s="34"/>
      <c r="F83" s="35" t="str">
        <f t="shared" si="5"/>
        <v/>
      </c>
      <c r="G83" s="35" t="str">
        <f t="shared" si="4"/>
        <v/>
      </c>
    </row>
    <row r="84" spans="1:7" ht="15">
      <c r="A84" s="32"/>
      <c r="B84" s="32"/>
      <c r="C84" s="32"/>
      <c r="D84" s="33"/>
      <c r="E84" s="34"/>
      <c r="F84" s="35" t="str">
        <f t="shared" si="5"/>
        <v/>
      </c>
      <c r="G84" s="35" t="str">
        <f t="shared" si="4"/>
        <v/>
      </c>
    </row>
    <row r="85" spans="1:7" ht="15">
      <c r="A85" s="32"/>
      <c r="B85" s="32"/>
      <c r="C85" s="32"/>
      <c r="D85" s="33"/>
      <c r="E85" s="34"/>
      <c r="F85" s="35" t="str">
        <f t="shared" si="5"/>
        <v/>
      </c>
      <c r="G85" s="35" t="str">
        <f t="shared" si="4"/>
        <v/>
      </c>
    </row>
    <row r="86" spans="1:7" ht="15">
      <c r="A86" s="32"/>
      <c r="B86" s="32"/>
      <c r="C86" s="32"/>
      <c r="D86" s="33"/>
      <c r="E86" s="34"/>
      <c r="F86" s="35" t="str">
        <f t="shared" si="5"/>
        <v/>
      </c>
      <c r="G86" s="35" t="str">
        <f t="shared" si="4"/>
        <v/>
      </c>
    </row>
    <row r="87" spans="1:7" ht="15">
      <c r="A87" s="32"/>
      <c r="B87" s="32"/>
      <c r="C87" s="32"/>
      <c r="D87" s="33"/>
      <c r="E87" s="34"/>
      <c r="F87" s="35" t="str">
        <f t="shared" si="5"/>
        <v/>
      </c>
      <c r="G87" s="35" t="str">
        <f t="shared" si="4"/>
        <v/>
      </c>
    </row>
    <row r="88" spans="1:7" ht="15">
      <c r="A88" s="32"/>
      <c r="B88" s="32"/>
      <c r="C88" s="32"/>
      <c r="D88" s="33"/>
      <c r="E88" s="34"/>
      <c r="F88" s="35" t="str">
        <f t="shared" si="5"/>
        <v/>
      </c>
      <c r="G88" s="35" t="str">
        <f t="shared" si="4"/>
        <v/>
      </c>
    </row>
    <row r="89" spans="1:7" ht="15">
      <c r="A89" s="32"/>
      <c r="B89" s="32"/>
      <c r="C89" s="32"/>
      <c r="D89" s="33"/>
      <c r="E89" s="34"/>
      <c r="F89" s="35" t="str">
        <f t="shared" si="5"/>
        <v/>
      </c>
      <c r="G89" s="35" t="str">
        <f t="shared" si="4"/>
        <v/>
      </c>
    </row>
    <row r="90" spans="1:7" ht="15">
      <c r="A90" s="32"/>
      <c r="B90" s="32"/>
      <c r="C90" s="32"/>
      <c r="D90" s="33"/>
      <c r="E90" s="34"/>
      <c r="F90" s="35" t="str">
        <f t="shared" si="5"/>
        <v/>
      </c>
      <c r="G90" s="35" t="str">
        <f t="shared" si="4"/>
        <v/>
      </c>
    </row>
    <row r="91" spans="1:7" ht="15">
      <c r="A91" s="32"/>
      <c r="B91" s="32"/>
      <c r="C91" s="32"/>
      <c r="D91" s="33"/>
      <c r="E91" s="34"/>
      <c r="F91" s="35" t="str">
        <f t="shared" si="5"/>
        <v/>
      </c>
      <c r="G91" s="35" t="str">
        <f t="shared" si="4"/>
        <v/>
      </c>
    </row>
    <row r="92" spans="1:7" ht="15">
      <c r="A92" s="32"/>
      <c r="B92" s="32"/>
      <c r="C92" s="32"/>
      <c r="D92" s="33"/>
      <c r="E92" s="34"/>
      <c r="F92" s="35" t="str">
        <f t="shared" si="5"/>
        <v/>
      </c>
      <c r="G92" s="35" t="str">
        <f t="shared" si="4"/>
        <v/>
      </c>
    </row>
    <row r="93" spans="1:7" ht="15">
      <c r="A93" s="32"/>
      <c r="B93" s="32"/>
      <c r="C93" s="32"/>
      <c r="D93" s="33"/>
      <c r="E93" s="34"/>
      <c r="F93" s="35" t="str">
        <f t="shared" si="5"/>
        <v/>
      </c>
      <c r="G93" s="35" t="str">
        <f t="shared" si="4"/>
        <v/>
      </c>
    </row>
    <row r="94" spans="1:7" ht="15">
      <c r="A94" s="32"/>
      <c r="B94" s="32"/>
      <c r="C94" s="32"/>
      <c r="D94" s="33"/>
      <c r="E94" s="34"/>
      <c r="F94" s="35" t="str">
        <f t="shared" si="5"/>
        <v/>
      </c>
      <c r="G94" s="35" t="str">
        <f t="shared" si="4"/>
        <v/>
      </c>
    </row>
    <row r="95" spans="1:7" ht="15">
      <c r="A95" s="32"/>
      <c r="B95" s="32"/>
      <c r="C95" s="32"/>
      <c r="D95" s="33"/>
      <c r="E95" s="34"/>
      <c r="F95" s="35" t="str">
        <f t="shared" si="5"/>
        <v/>
      </c>
      <c r="G95" s="35" t="str">
        <f t="shared" si="4"/>
        <v/>
      </c>
    </row>
    <row r="96" spans="1:7" ht="15">
      <c r="A96" s="32"/>
      <c r="B96" s="32"/>
      <c r="C96" s="32"/>
      <c r="D96" s="33"/>
      <c r="E96" s="34"/>
      <c r="F96" s="35" t="str">
        <f t="shared" si="5"/>
        <v/>
      </c>
      <c r="G96" s="35" t="str">
        <f t="shared" ref="G96:G127" si="6">IF(OR(A96="",B96=""),"",A96&amp;"|"&amp;B96)</f>
        <v/>
      </c>
    </row>
    <row r="97" spans="1:7" ht="15">
      <c r="A97" s="32"/>
      <c r="B97" s="32"/>
      <c r="C97" s="32"/>
      <c r="D97" s="33"/>
      <c r="E97" s="34"/>
      <c r="F97" s="35" t="str">
        <f t="shared" si="5"/>
        <v/>
      </c>
      <c r="G97" s="35" t="str">
        <f t="shared" si="6"/>
        <v/>
      </c>
    </row>
    <row r="98" spans="1:7" ht="15">
      <c r="A98" s="32"/>
      <c r="B98" s="32"/>
      <c r="C98" s="32"/>
      <c r="D98" s="33"/>
      <c r="E98" s="34"/>
      <c r="F98" s="35" t="str">
        <f t="shared" si="5"/>
        <v/>
      </c>
      <c r="G98" s="35" t="str">
        <f t="shared" si="6"/>
        <v/>
      </c>
    </row>
    <row r="99" spans="1:7" ht="15">
      <c r="A99" s="32"/>
      <c r="B99" s="32"/>
      <c r="C99" s="32"/>
      <c r="D99" s="33"/>
      <c r="E99" s="34"/>
      <c r="F99" s="35" t="str">
        <f t="shared" si="5"/>
        <v/>
      </c>
      <c r="G99" s="35" t="str">
        <f t="shared" si="6"/>
        <v/>
      </c>
    </row>
    <row r="100" spans="1:7" ht="15">
      <c r="A100" s="32"/>
      <c r="B100" s="32"/>
      <c r="C100" s="32"/>
      <c r="D100" s="33"/>
      <c r="E100" s="34"/>
      <c r="F100" s="35" t="str">
        <f t="shared" si="5"/>
        <v/>
      </c>
      <c r="G100" s="35" t="str">
        <f t="shared" si="6"/>
        <v/>
      </c>
    </row>
    <row r="101" spans="1:7" ht="15">
      <c r="A101" s="32"/>
      <c r="B101" s="32"/>
      <c r="C101" s="32"/>
      <c r="D101" s="33"/>
      <c r="E101" s="34"/>
      <c r="F101" s="35" t="str">
        <f t="shared" ref="F101:F132" si="7">IF(B101="","",IF(C101&lt;&gt;"","CHILD",IF(COUNTIF($C$5:$C$199,B101)&gt;0,"PARENT","STANDALONE")))</f>
        <v/>
      </c>
      <c r="G101" s="35" t="str">
        <f t="shared" si="6"/>
        <v/>
      </c>
    </row>
    <row r="102" spans="1:7" ht="15">
      <c r="A102" s="32"/>
      <c r="B102" s="32"/>
      <c r="C102" s="32"/>
      <c r="D102" s="33"/>
      <c r="E102" s="34"/>
      <c r="F102" s="35" t="str">
        <f t="shared" si="7"/>
        <v/>
      </c>
      <c r="G102" s="35" t="str">
        <f t="shared" si="6"/>
        <v/>
      </c>
    </row>
    <row r="103" spans="1:7" ht="15">
      <c r="A103" s="32"/>
      <c r="B103" s="32"/>
      <c r="C103" s="32"/>
      <c r="D103" s="33"/>
      <c r="E103" s="34"/>
      <c r="F103" s="35" t="str">
        <f t="shared" si="7"/>
        <v/>
      </c>
      <c r="G103" s="35" t="str">
        <f t="shared" si="6"/>
        <v/>
      </c>
    </row>
    <row r="104" spans="1:7" ht="15">
      <c r="A104" s="32"/>
      <c r="B104" s="32"/>
      <c r="C104" s="32"/>
      <c r="D104" s="33"/>
      <c r="E104" s="34"/>
      <c r="F104" s="35" t="str">
        <f t="shared" si="7"/>
        <v/>
      </c>
      <c r="G104" s="35" t="str">
        <f t="shared" si="6"/>
        <v/>
      </c>
    </row>
    <row r="105" spans="1:7" ht="15">
      <c r="A105" s="32"/>
      <c r="B105" s="32"/>
      <c r="C105" s="32"/>
      <c r="D105" s="33"/>
      <c r="E105" s="34"/>
      <c r="F105" s="35" t="str">
        <f t="shared" si="7"/>
        <v/>
      </c>
      <c r="G105" s="35" t="str">
        <f t="shared" si="6"/>
        <v/>
      </c>
    </row>
    <row r="106" spans="1:7" ht="15">
      <c r="A106" s="32"/>
      <c r="B106" s="32"/>
      <c r="C106" s="32"/>
      <c r="D106" s="33"/>
      <c r="E106" s="34"/>
      <c r="F106" s="35" t="str">
        <f t="shared" si="7"/>
        <v/>
      </c>
      <c r="G106" s="35" t="str">
        <f t="shared" si="6"/>
        <v/>
      </c>
    </row>
    <row r="107" spans="1:7" ht="15">
      <c r="A107" s="32"/>
      <c r="B107" s="32"/>
      <c r="C107" s="32"/>
      <c r="D107" s="33"/>
      <c r="E107" s="34"/>
      <c r="F107" s="35" t="str">
        <f t="shared" si="7"/>
        <v/>
      </c>
      <c r="G107" s="35" t="str">
        <f t="shared" si="6"/>
        <v/>
      </c>
    </row>
    <row r="108" spans="1:7" ht="15">
      <c r="A108" s="32"/>
      <c r="B108" s="32"/>
      <c r="C108" s="32"/>
      <c r="D108" s="33"/>
      <c r="E108" s="34"/>
      <c r="F108" s="35" t="str">
        <f t="shared" si="7"/>
        <v/>
      </c>
      <c r="G108" s="35" t="str">
        <f t="shared" si="6"/>
        <v/>
      </c>
    </row>
    <row r="109" spans="1:7" ht="15">
      <c r="A109" s="32"/>
      <c r="B109" s="32"/>
      <c r="C109" s="32"/>
      <c r="D109" s="33"/>
      <c r="E109" s="34"/>
      <c r="F109" s="35" t="str">
        <f t="shared" si="7"/>
        <v/>
      </c>
      <c r="G109" s="35" t="str">
        <f t="shared" si="6"/>
        <v/>
      </c>
    </row>
    <row r="110" spans="1:7" ht="15">
      <c r="A110" s="32"/>
      <c r="B110" s="32"/>
      <c r="C110" s="32"/>
      <c r="D110" s="33"/>
      <c r="E110" s="34"/>
      <c r="F110" s="35" t="str">
        <f t="shared" si="7"/>
        <v/>
      </c>
      <c r="G110" s="35" t="str">
        <f t="shared" si="6"/>
        <v/>
      </c>
    </row>
    <row r="111" spans="1:7" ht="15">
      <c r="A111" s="32"/>
      <c r="B111" s="32"/>
      <c r="C111" s="32"/>
      <c r="D111" s="33"/>
      <c r="E111" s="34"/>
      <c r="F111" s="35" t="str">
        <f t="shared" si="7"/>
        <v/>
      </c>
      <c r="G111" s="35" t="str">
        <f t="shared" si="6"/>
        <v/>
      </c>
    </row>
    <row r="112" spans="1:7" ht="15">
      <c r="A112" s="32"/>
      <c r="B112" s="32"/>
      <c r="C112" s="32"/>
      <c r="D112" s="33"/>
      <c r="E112" s="34"/>
      <c r="F112" s="35" t="str">
        <f t="shared" si="7"/>
        <v/>
      </c>
      <c r="G112" s="35" t="str">
        <f t="shared" si="6"/>
        <v/>
      </c>
    </row>
    <row r="113" spans="1:7" ht="15">
      <c r="A113" s="32"/>
      <c r="B113" s="32"/>
      <c r="C113" s="32"/>
      <c r="D113" s="33"/>
      <c r="E113" s="34"/>
      <c r="F113" s="35" t="str">
        <f t="shared" si="7"/>
        <v/>
      </c>
      <c r="G113" s="35" t="str">
        <f t="shared" si="6"/>
        <v/>
      </c>
    </row>
    <row r="114" spans="1:7" ht="15">
      <c r="A114" s="32"/>
      <c r="B114" s="32"/>
      <c r="C114" s="32"/>
      <c r="D114" s="33"/>
      <c r="E114" s="34"/>
      <c r="F114" s="35" t="str">
        <f t="shared" si="7"/>
        <v/>
      </c>
      <c r="G114" s="35" t="str">
        <f t="shared" si="6"/>
        <v/>
      </c>
    </row>
    <row r="115" spans="1:7" ht="15">
      <c r="A115" s="32"/>
      <c r="B115" s="32"/>
      <c r="C115" s="32"/>
      <c r="D115" s="33"/>
      <c r="E115" s="34"/>
      <c r="F115" s="35" t="str">
        <f t="shared" si="7"/>
        <v/>
      </c>
      <c r="G115" s="35" t="str">
        <f t="shared" si="6"/>
        <v/>
      </c>
    </row>
    <row r="116" spans="1:7" ht="15">
      <c r="A116" s="32"/>
      <c r="B116" s="32"/>
      <c r="C116" s="32"/>
      <c r="D116" s="33"/>
      <c r="E116" s="34"/>
      <c r="F116" s="35" t="str">
        <f t="shared" si="7"/>
        <v/>
      </c>
      <c r="G116" s="35" t="str">
        <f t="shared" si="6"/>
        <v/>
      </c>
    </row>
    <row r="117" spans="1:7" ht="15">
      <c r="A117" s="32"/>
      <c r="B117" s="32"/>
      <c r="C117" s="32"/>
      <c r="D117" s="33"/>
      <c r="E117" s="34"/>
      <c r="F117" s="35" t="str">
        <f t="shared" si="7"/>
        <v/>
      </c>
      <c r="G117" s="35" t="str">
        <f t="shared" si="6"/>
        <v/>
      </c>
    </row>
    <row r="118" spans="1:7" ht="15">
      <c r="A118" s="32"/>
      <c r="B118" s="32"/>
      <c r="C118" s="32"/>
      <c r="D118" s="33"/>
      <c r="E118" s="34"/>
      <c r="F118" s="35" t="str">
        <f t="shared" si="7"/>
        <v/>
      </c>
      <c r="G118" s="35" t="str">
        <f t="shared" si="6"/>
        <v/>
      </c>
    </row>
    <row r="119" spans="1:7" ht="15">
      <c r="A119" s="32"/>
      <c r="B119" s="32"/>
      <c r="C119" s="32"/>
      <c r="D119" s="33"/>
      <c r="E119" s="34"/>
      <c r="F119" s="35" t="str">
        <f t="shared" si="7"/>
        <v/>
      </c>
      <c r="G119" s="35" t="str">
        <f t="shared" si="6"/>
        <v/>
      </c>
    </row>
    <row r="120" spans="1:7" ht="15">
      <c r="A120" s="32"/>
      <c r="B120" s="32"/>
      <c r="C120" s="32"/>
      <c r="D120" s="33"/>
      <c r="E120" s="34"/>
      <c r="F120" s="35" t="str">
        <f t="shared" si="7"/>
        <v/>
      </c>
      <c r="G120" s="35" t="str">
        <f t="shared" si="6"/>
        <v/>
      </c>
    </row>
    <row r="121" spans="1:7" ht="15">
      <c r="A121" s="32"/>
      <c r="B121" s="32"/>
      <c r="C121" s="32"/>
      <c r="D121" s="33"/>
      <c r="E121" s="34"/>
      <c r="F121" s="35" t="str">
        <f t="shared" si="7"/>
        <v/>
      </c>
      <c r="G121" s="35" t="str">
        <f t="shared" si="6"/>
        <v/>
      </c>
    </row>
    <row r="122" spans="1:7" ht="15">
      <c r="A122" s="32"/>
      <c r="B122" s="32"/>
      <c r="C122" s="32"/>
      <c r="D122" s="33"/>
      <c r="E122" s="34"/>
      <c r="F122" s="35" t="str">
        <f t="shared" si="7"/>
        <v/>
      </c>
      <c r="G122" s="35" t="str">
        <f t="shared" si="6"/>
        <v/>
      </c>
    </row>
    <row r="123" spans="1:7" ht="15">
      <c r="A123" s="32"/>
      <c r="B123" s="32"/>
      <c r="C123" s="32"/>
      <c r="D123" s="33"/>
      <c r="E123" s="34"/>
      <c r="F123" s="35" t="str">
        <f t="shared" si="7"/>
        <v/>
      </c>
      <c r="G123" s="35" t="str">
        <f t="shared" si="6"/>
        <v/>
      </c>
    </row>
    <row r="124" spans="1:7" ht="15">
      <c r="A124" s="32"/>
      <c r="B124" s="32"/>
      <c r="C124" s="32"/>
      <c r="D124" s="33"/>
      <c r="E124" s="34"/>
      <c r="F124" s="35" t="str">
        <f t="shared" si="7"/>
        <v/>
      </c>
      <c r="G124" s="35" t="str">
        <f t="shared" si="6"/>
        <v/>
      </c>
    </row>
    <row r="125" spans="1:7" ht="15">
      <c r="A125" s="32"/>
      <c r="B125" s="32"/>
      <c r="C125" s="32"/>
      <c r="D125" s="33"/>
      <c r="E125" s="34"/>
      <c r="F125" s="35" t="str">
        <f t="shared" si="7"/>
        <v/>
      </c>
      <c r="G125" s="35" t="str">
        <f t="shared" si="6"/>
        <v/>
      </c>
    </row>
    <row r="126" spans="1:7" ht="15">
      <c r="A126" s="32"/>
      <c r="B126" s="32"/>
      <c r="C126" s="32"/>
      <c r="D126" s="33"/>
      <c r="E126" s="34"/>
      <c r="F126" s="35" t="str">
        <f t="shared" si="7"/>
        <v/>
      </c>
      <c r="G126" s="35" t="str">
        <f t="shared" si="6"/>
        <v/>
      </c>
    </row>
    <row r="127" spans="1:7" ht="15">
      <c r="A127" s="32"/>
      <c r="B127" s="32"/>
      <c r="C127" s="32"/>
      <c r="D127" s="33"/>
      <c r="E127" s="34"/>
      <c r="F127" s="35" t="str">
        <f t="shared" si="7"/>
        <v/>
      </c>
      <c r="G127" s="35" t="str">
        <f t="shared" si="6"/>
        <v/>
      </c>
    </row>
    <row r="128" spans="1:7" ht="15">
      <c r="A128" s="32"/>
      <c r="B128" s="32"/>
      <c r="C128" s="32"/>
      <c r="D128" s="33"/>
      <c r="E128" s="34"/>
      <c r="F128" s="35" t="str">
        <f t="shared" si="7"/>
        <v/>
      </c>
      <c r="G128" s="35" t="str">
        <f t="shared" ref="G128:G159" si="8">IF(OR(A128="",B128=""),"",A128&amp;"|"&amp;B128)</f>
        <v/>
      </c>
    </row>
    <row r="129" spans="1:7" ht="15">
      <c r="A129" s="32"/>
      <c r="B129" s="32"/>
      <c r="C129" s="32"/>
      <c r="D129" s="33"/>
      <c r="E129" s="34"/>
      <c r="F129" s="35" t="str">
        <f t="shared" si="7"/>
        <v/>
      </c>
      <c r="G129" s="35" t="str">
        <f t="shared" si="8"/>
        <v/>
      </c>
    </row>
    <row r="130" spans="1:7" ht="15">
      <c r="A130" s="32"/>
      <c r="B130" s="32"/>
      <c r="C130" s="32"/>
      <c r="D130" s="33"/>
      <c r="E130" s="34"/>
      <c r="F130" s="35" t="str">
        <f t="shared" si="7"/>
        <v/>
      </c>
      <c r="G130" s="35" t="str">
        <f t="shared" si="8"/>
        <v/>
      </c>
    </row>
    <row r="131" spans="1:7" ht="15">
      <c r="A131" s="32"/>
      <c r="B131" s="32"/>
      <c r="C131" s="32"/>
      <c r="D131" s="33"/>
      <c r="E131" s="34"/>
      <c r="F131" s="35" t="str">
        <f t="shared" si="7"/>
        <v/>
      </c>
      <c r="G131" s="35" t="str">
        <f t="shared" si="8"/>
        <v/>
      </c>
    </row>
    <row r="132" spans="1:7" ht="15">
      <c r="A132" s="32"/>
      <c r="B132" s="32"/>
      <c r="C132" s="32"/>
      <c r="D132" s="33"/>
      <c r="E132" s="34"/>
      <c r="F132" s="35" t="str">
        <f t="shared" si="7"/>
        <v/>
      </c>
      <c r="G132" s="35" t="str">
        <f t="shared" si="8"/>
        <v/>
      </c>
    </row>
    <row r="133" spans="1:7" ht="15">
      <c r="A133" s="32"/>
      <c r="B133" s="32"/>
      <c r="C133" s="32"/>
      <c r="D133" s="33"/>
      <c r="E133" s="34"/>
      <c r="F133" s="35" t="str">
        <f t="shared" ref="F133:F164" si="9">IF(B133="","",IF(C133&lt;&gt;"","CHILD",IF(COUNTIF($C$5:$C$199,B133)&gt;0,"PARENT","STANDALONE")))</f>
        <v/>
      </c>
      <c r="G133" s="35" t="str">
        <f t="shared" si="8"/>
        <v/>
      </c>
    </row>
    <row r="134" spans="1:7" ht="15">
      <c r="A134" s="32"/>
      <c r="B134" s="32"/>
      <c r="C134" s="32"/>
      <c r="D134" s="33"/>
      <c r="E134" s="34"/>
      <c r="F134" s="35" t="str">
        <f t="shared" si="9"/>
        <v/>
      </c>
      <c r="G134" s="35" t="str">
        <f t="shared" si="8"/>
        <v/>
      </c>
    </row>
    <row r="135" spans="1:7" ht="15">
      <c r="A135" s="32"/>
      <c r="B135" s="32"/>
      <c r="C135" s="32"/>
      <c r="D135" s="33"/>
      <c r="E135" s="34"/>
      <c r="F135" s="35" t="str">
        <f t="shared" si="9"/>
        <v/>
      </c>
      <c r="G135" s="35" t="str">
        <f t="shared" si="8"/>
        <v/>
      </c>
    </row>
    <row r="136" spans="1:7" ht="15">
      <c r="A136" s="32"/>
      <c r="B136" s="32"/>
      <c r="C136" s="32"/>
      <c r="D136" s="33"/>
      <c r="E136" s="34"/>
      <c r="F136" s="35" t="str">
        <f t="shared" si="9"/>
        <v/>
      </c>
      <c r="G136" s="35" t="str">
        <f t="shared" si="8"/>
        <v/>
      </c>
    </row>
    <row r="137" spans="1:7" ht="15">
      <c r="A137" s="32"/>
      <c r="B137" s="32"/>
      <c r="C137" s="32"/>
      <c r="D137" s="33"/>
      <c r="E137" s="34"/>
      <c r="F137" s="35" t="str">
        <f t="shared" si="9"/>
        <v/>
      </c>
      <c r="G137" s="35" t="str">
        <f t="shared" si="8"/>
        <v/>
      </c>
    </row>
    <row r="138" spans="1:7" ht="15">
      <c r="A138" s="32"/>
      <c r="B138" s="32"/>
      <c r="C138" s="32"/>
      <c r="D138" s="33"/>
      <c r="E138" s="34"/>
      <c r="F138" s="35" t="str">
        <f t="shared" si="9"/>
        <v/>
      </c>
      <c r="G138" s="35" t="str">
        <f t="shared" si="8"/>
        <v/>
      </c>
    </row>
    <row r="139" spans="1:7" ht="15">
      <c r="A139" s="32"/>
      <c r="B139" s="32"/>
      <c r="C139" s="32"/>
      <c r="D139" s="33"/>
      <c r="E139" s="34"/>
      <c r="F139" s="35" t="str">
        <f t="shared" si="9"/>
        <v/>
      </c>
      <c r="G139" s="35" t="str">
        <f t="shared" si="8"/>
        <v/>
      </c>
    </row>
    <row r="140" spans="1:7" ht="15">
      <c r="A140" s="32"/>
      <c r="B140" s="32"/>
      <c r="C140" s="32"/>
      <c r="D140" s="33"/>
      <c r="E140" s="34"/>
      <c r="F140" s="35" t="str">
        <f t="shared" si="9"/>
        <v/>
      </c>
      <c r="G140" s="35" t="str">
        <f t="shared" si="8"/>
        <v/>
      </c>
    </row>
    <row r="141" spans="1:7" ht="15">
      <c r="A141" s="32"/>
      <c r="B141" s="32"/>
      <c r="C141" s="32"/>
      <c r="D141" s="33"/>
      <c r="E141" s="34"/>
      <c r="F141" s="35" t="str">
        <f t="shared" si="9"/>
        <v/>
      </c>
      <c r="G141" s="35" t="str">
        <f t="shared" si="8"/>
        <v/>
      </c>
    </row>
    <row r="142" spans="1:7" ht="15">
      <c r="A142" s="32"/>
      <c r="B142" s="32"/>
      <c r="C142" s="32"/>
      <c r="D142" s="33"/>
      <c r="E142" s="34"/>
      <c r="F142" s="35" t="str">
        <f t="shared" si="9"/>
        <v/>
      </c>
      <c r="G142" s="35" t="str">
        <f t="shared" si="8"/>
        <v/>
      </c>
    </row>
    <row r="143" spans="1:7" ht="15">
      <c r="A143" s="32"/>
      <c r="B143" s="32"/>
      <c r="C143" s="32"/>
      <c r="D143" s="33"/>
      <c r="E143" s="34"/>
      <c r="F143" s="35" t="str">
        <f t="shared" si="9"/>
        <v/>
      </c>
      <c r="G143" s="35" t="str">
        <f t="shared" si="8"/>
        <v/>
      </c>
    </row>
    <row r="144" spans="1:7" ht="15">
      <c r="A144" s="32"/>
      <c r="B144" s="32"/>
      <c r="C144" s="32"/>
      <c r="D144" s="33"/>
      <c r="E144" s="34"/>
      <c r="F144" s="35" t="str">
        <f t="shared" si="9"/>
        <v/>
      </c>
      <c r="G144" s="35" t="str">
        <f t="shared" si="8"/>
        <v/>
      </c>
    </row>
    <row r="145" spans="1:7" ht="15">
      <c r="A145" s="32"/>
      <c r="B145" s="32"/>
      <c r="C145" s="32"/>
      <c r="D145" s="33"/>
      <c r="E145" s="34"/>
      <c r="F145" s="35" t="str">
        <f t="shared" si="9"/>
        <v/>
      </c>
      <c r="G145" s="35" t="str">
        <f t="shared" si="8"/>
        <v/>
      </c>
    </row>
    <row r="146" spans="1:7" ht="15">
      <c r="A146" s="32"/>
      <c r="B146" s="32"/>
      <c r="C146" s="32"/>
      <c r="D146" s="33"/>
      <c r="E146" s="34"/>
      <c r="F146" s="35" t="str">
        <f t="shared" si="9"/>
        <v/>
      </c>
      <c r="G146" s="35" t="str">
        <f t="shared" si="8"/>
        <v/>
      </c>
    </row>
    <row r="147" spans="1:7" ht="15">
      <c r="A147" s="32"/>
      <c r="B147" s="32"/>
      <c r="C147" s="32"/>
      <c r="D147" s="33"/>
      <c r="E147" s="34"/>
      <c r="F147" s="35" t="str">
        <f t="shared" si="9"/>
        <v/>
      </c>
      <c r="G147" s="35" t="str">
        <f t="shared" si="8"/>
        <v/>
      </c>
    </row>
    <row r="148" spans="1:7" ht="15">
      <c r="A148" s="32"/>
      <c r="B148" s="32"/>
      <c r="C148" s="32"/>
      <c r="D148" s="33"/>
      <c r="E148" s="34"/>
      <c r="F148" s="35" t="str">
        <f t="shared" si="9"/>
        <v/>
      </c>
      <c r="G148" s="35" t="str">
        <f t="shared" si="8"/>
        <v/>
      </c>
    </row>
    <row r="149" spans="1:7" ht="15">
      <c r="A149" s="32"/>
      <c r="B149" s="32"/>
      <c r="C149" s="32"/>
      <c r="D149" s="33"/>
      <c r="E149" s="34"/>
      <c r="F149" s="35" t="str">
        <f t="shared" si="9"/>
        <v/>
      </c>
      <c r="G149" s="35" t="str">
        <f t="shared" si="8"/>
        <v/>
      </c>
    </row>
    <row r="150" spans="1:7" ht="15">
      <c r="A150" s="32"/>
      <c r="B150" s="32"/>
      <c r="C150" s="32"/>
      <c r="D150" s="33"/>
      <c r="E150" s="34"/>
      <c r="F150" s="35" t="str">
        <f t="shared" si="9"/>
        <v/>
      </c>
      <c r="G150" s="35" t="str">
        <f t="shared" si="8"/>
        <v/>
      </c>
    </row>
    <row r="151" spans="1:7" ht="15">
      <c r="A151" s="32"/>
      <c r="B151" s="32"/>
      <c r="C151" s="32"/>
      <c r="D151" s="33"/>
      <c r="E151" s="34"/>
      <c r="F151" s="35" t="str">
        <f t="shared" si="9"/>
        <v/>
      </c>
      <c r="G151" s="35" t="str">
        <f t="shared" si="8"/>
        <v/>
      </c>
    </row>
    <row r="152" spans="1:7" ht="15">
      <c r="A152" s="32"/>
      <c r="B152" s="32"/>
      <c r="C152" s="32"/>
      <c r="D152" s="33"/>
      <c r="E152" s="34"/>
      <c r="F152" s="35" t="str">
        <f t="shared" si="9"/>
        <v/>
      </c>
      <c r="G152" s="35" t="str">
        <f t="shared" si="8"/>
        <v/>
      </c>
    </row>
    <row r="153" spans="1:7" ht="15">
      <c r="A153" s="32"/>
      <c r="B153" s="32"/>
      <c r="C153" s="32"/>
      <c r="D153" s="33"/>
      <c r="E153" s="34"/>
      <c r="F153" s="35" t="str">
        <f t="shared" si="9"/>
        <v/>
      </c>
      <c r="G153" s="35" t="str">
        <f t="shared" si="8"/>
        <v/>
      </c>
    </row>
    <row r="154" spans="1:7" ht="15">
      <c r="A154" s="32"/>
      <c r="B154" s="32"/>
      <c r="C154" s="32"/>
      <c r="D154" s="33"/>
      <c r="E154" s="34"/>
      <c r="F154" s="35" t="str">
        <f t="shared" si="9"/>
        <v/>
      </c>
      <c r="G154" s="35" t="str">
        <f t="shared" si="8"/>
        <v/>
      </c>
    </row>
    <row r="155" spans="1:7" ht="15">
      <c r="A155" s="32"/>
      <c r="B155" s="32"/>
      <c r="C155" s="32"/>
      <c r="D155" s="33"/>
      <c r="E155" s="34"/>
      <c r="F155" s="35" t="str">
        <f t="shared" si="9"/>
        <v/>
      </c>
      <c r="G155" s="35" t="str">
        <f t="shared" si="8"/>
        <v/>
      </c>
    </row>
    <row r="156" spans="1:7" ht="15">
      <c r="A156" s="32"/>
      <c r="B156" s="32"/>
      <c r="C156" s="32"/>
      <c r="D156" s="33"/>
      <c r="E156" s="34"/>
      <c r="F156" s="35" t="str">
        <f t="shared" si="9"/>
        <v/>
      </c>
      <c r="G156" s="35" t="str">
        <f t="shared" si="8"/>
        <v/>
      </c>
    </row>
    <row r="157" spans="1:7" ht="15">
      <c r="A157" s="32"/>
      <c r="B157" s="32"/>
      <c r="C157" s="32"/>
      <c r="D157" s="33"/>
      <c r="E157" s="34"/>
      <c r="F157" s="35" t="str">
        <f t="shared" si="9"/>
        <v/>
      </c>
      <c r="G157" s="35" t="str">
        <f t="shared" si="8"/>
        <v/>
      </c>
    </row>
    <row r="158" spans="1:7" ht="15">
      <c r="A158" s="32"/>
      <c r="B158" s="32"/>
      <c r="C158" s="32"/>
      <c r="D158" s="33"/>
      <c r="E158" s="34"/>
      <c r="F158" s="35" t="str">
        <f t="shared" si="9"/>
        <v/>
      </c>
      <c r="G158" s="35" t="str">
        <f t="shared" si="8"/>
        <v/>
      </c>
    </row>
    <row r="159" spans="1:7" ht="15">
      <c r="A159" s="32"/>
      <c r="B159" s="32"/>
      <c r="C159" s="32"/>
      <c r="D159" s="33"/>
      <c r="E159" s="34"/>
      <c r="F159" s="35" t="str">
        <f t="shared" si="9"/>
        <v/>
      </c>
      <c r="G159" s="35" t="str">
        <f t="shared" si="8"/>
        <v/>
      </c>
    </row>
    <row r="160" spans="1:7" ht="15">
      <c r="A160" s="32"/>
      <c r="B160" s="32"/>
      <c r="C160" s="32"/>
      <c r="D160" s="33"/>
      <c r="E160" s="34"/>
      <c r="F160" s="35" t="str">
        <f t="shared" si="9"/>
        <v/>
      </c>
      <c r="G160" s="35" t="str">
        <f t="shared" ref="G160:G191" si="10">IF(OR(A160="",B160=""),"",A160&amp;"|"&amp;B160)</f>
        <v/>
      </c>
    </row>
    <row r="161" spans="1:7" ht="15">
      <c r="A161" s="32"/>
      <c r="B161" s="32"/>
      <c r="C161" s="32"/>
      <c r="D161" s="33"/>
      <c r="E161" s="34"/>
      <c r="F161" s="35" t="str">
        <f t="shared" si="9"/>
        <v/>
      </c>
      <c r="G161" s="35" t="str">
        <f t="shared" si="10"/>
        <v/>
      </c>
    </row>
    <row r="162" spans="1:7" ht="15">
      <c r="A162" s="32"/>
      <c r="B162" s="32"/>
      <c r="C162" s="32"/>
      <c r="D162" s="33"/>
      <c r="E162" s="34"/>
      <c r="F162" s="35" t="str">
        <f t="shared" si="9"/>
        <v/>
      </c>
      <c r="G162" s="35" t="str">
        <f t="shared" si="10"/>
        <v/>
      </c>
    </row>
    <row r="163" spans="1:7" ht="15">
      <c r="A163" s="32"/>
      <c r="B163" s="32"/>
      <c r="C163" s="32"/>
      <c r="D163" s="33"/>
      <c r="E163" s="34"/>
      <c r="F163" s="35" t="str">
        <f t="shared" si="9"/>
        <v/>
      </c>
      <c r="G163" s="35" t="str">
        <f t="shared" si="10"/>
        <v/>
      </c>
    </row>
    <row r="164" spans="1:7" ht="15">
      <c r="A164" s="32"/>
      <c r="B164" s="32"/>
      <c r="C164" s="32"/>
      <c r="D164" s="33"/>
      <c r="E164" s="34"/>
      <c r="F164" s="35" t="str">
        <f t="shared" si="9"/>
        <v/>
      </c>
      <c r="G164" s="35" t="str">
        <f t="shared" si="10"/>
        <v/>
      </c>
    </row>
    <row r="165" spans="1:7" ht="15">
      <c r="A165" s="32"/>
      <c r="B165" s="32"/>
      <c r="C165" s="32"/>
      <c r="D165" s="33"/>
      <c r="E165" s="34"/>
      <c r="F165" s="35" t="str">
        <f t="shared" ref="F165:F199" si="11">IF(B165="","",IF(C165&lt;&gt;"","CHILD",IF(COUNTIF($C$5:$C$199,B165)&gt;0,"PARENT","STANDALONE")))</f>
        <v/>
      </c>
      <c r="G165" s="35" t="str">
        <f t="shared" si="10"/>
        <v/>
      </c>
    </row>
    <row r="166" spans="1:7" ht="15">
      <c r="A166" s="32"/>
      <c r="B166" s="32"/>
      <c r="C166" s="32"/>
      <c r="D166" s="33"/>
      <c r="E166" s="34"/>
      <c r="F166" s="35" t="str">
        <f t="shared" si="11"/>
        <v/>
      </c>
      <c r="G166" s="35" t="str">
        <f t="shared" si="10"/>
        <v/>
      </c>
    </row>
    <row r="167" spans="1:7" ht="15">
      <c r="A167" s="32"/>
      <c r="B167" s="32"/>
      <c r="C167" s="32"/>
      <c r="D167" s="33"/>
      <c r="E167" s="34"/>
      <c r="F167" s="35" t="str">
        <f t="shared" si="11"/>
        <v/>
      </c>
      <c r="G167" s="35" t="str">
        <f t="shared" si="10"/>
        <v/>
      </c>
    </row>
    <row r="168" spans="1:7" ht="15">
      <c r="A168" s="32"/>
      <c r="B168" s="32"/>
      <c r="C168" s="32"/>
      <c r="D168" s="33"/>
      <c r="E168" s="34"/>
      <c r="F168" s="35" t="str">
        <f t="shared" si="11"/>
        <v/>
      </c>
      <c r="G168" s="35" t="str">
        <f t="shared" si="10"/>
        <v/>
      </c>
    </row>
    <row r="169" spans="1:7" ht="15">
      <c r="A169" s="32"/>
      <c r="B169" s="32"/>
      <c r="C169" s="32"/>
      <c r="D169" s="33"/>
      <c r="E169" s="34"/>
      <c r="F169" s="35" t="str">
        <f t="shared" si="11"/>
        <v/>
      </c>
      <c r="G169" s="35" t="str">
        <f t="shared" si="10"/>
        <v/>
      </c>
    </row>
    <row r="170" spans="1:7" ht="15">
      <c r="A170" s="32"/>
      <c r="B170" s="32"/>
      <c r="C170" s="32"/>
      <c r="D170" s="33"/>
      <c r="E170" s="34"/>
      <c r="F170" s="35" t="str">
        <f t="shared" si="11"/>
        <v/>
      </c>
      <c r="G170" s="35" t="str">
        <f t="shared" si="10"/>
        <v/>
      </c>
    </row>
    <row r="171" spans="1:7" ht="15">
      <c r="A171" s="32"/>
      <c r="B171" s="32"/>
      <c r="C171" s="32"/>
      <c r="D171" s="33"/>
      <c r="E171" s="34"/>
      <c r="F171" s="35" t="str">
        <f t="shared" si="11"/>
        <v/>
      </c>
      <c r="G171" s="35" t="str">
        <f t="shared" si="10"/>
        <v/>
      </c>
    </row>
    <row r="172" spans="1:7" ht="15">
      <c r="A172" s="32"/>
      <c r="B172" s="32"/>
      <c r="C172" s="32"/>
      <c r="D172" s="33"/>
      <c r="E172" s="34"/>
      <c r="F172" s="35" t="str">
        <f t="shared" si="11"/>
        <v/>
      </c>
      <c r="G172" s="35" t="str">
        <f t="shared" si="10"/>
        <v/>
      </c>
    </row>
    <row r="173" spans="1:7" ht="15">
      <c r="A173" s="32"/>
      <c r="B173" s="32"/>
      <c r="C173" s="32"/>
      <c r="D173" s="33"/>
      <c r="E173" s="34"/>
      <c r="F173" s="35" t="str">
        <f t="shared" si="11"/>
        <v/>
      </c>
      <c r="G173" s="35" t="str">
        <f t="shared" si="10"/>
        <v/>
      </c>
    </row>
    <row r="174" spans="1:7" ht="15">
      <c r="A174" s="32"/>
      <c r="B174" s="32"/>
      <c r="C174" s="32"/>
      <c r="D174" s="33"/>
      <c r="E174" s="34"/>
      <c r="F174" s="35" t="str">
        <f t="shared" si="11"/>
        <v/>
      </c>
      <c r="G174" s="35" t="str">
        <f t="shared" si="10"/>
        <v/>
      </c>
    </row>
    <row r="175" spans="1:7" ht="15">
      <c r="A175" s="32"/>
      <c r="B175" s="32"/>
      <c r="C175" s="32"/>
      <c r="D175" s="33"/>
      <c r="E175" s="34"/>
      <c r="F175" s="35" t="str">
        <f t="shared" si="11"/>
        <v/>
      </c>
      <c r="G175" s="35" t="str">
        <f t="shared" si="10"/>
        <v/>
      </c>
    </row>
    <row r="176" spans="1:7" ht="15">
      <c r="A176" s="32"/>
      <c r="B176" s="32"/>
      <c r="C176" s="32"/>
      <c r="D176" s="33"/>
      <c r="E176" s="34"/>
      <c r="F176" s="35" t="str">
        <f t="shared" si="11"/>
        <v/>
      </c>
      <c r="G176" s="35" t="str">
        <f t="shared" si="10"/>
        <v/>
      </c>
    </row>
    <row r="177" spans="1:7" ht="15">
      <c r="A177" s="32"/>
      <c r="B177" s="32"/>
      <c r="C177" s="32"/>
      <c r="D177" s="33"/>
      <c r="E177" s="34"/>
      <c r="F177" s="35" t="str">
        <f t="shared" si="11"/>
        <v/>
      </c>
      <c r="G177" s="35" t="str">
        <f t="shared" si="10"/>
        <v/>
      </c>
    </row>
    <row r="178" spans="1:7" ht="15">
      <c r="A178" s="32"/>
      <c r="B178" s="32"/>
      <c r="C178" s="32"/>
      <c r="D178" s="33"/>
      <c r="E178" s="34"/>
      <c r="F178" s="35" t="str">
        <f t="shared" si="11"/>
        <v/>
      </c>
      <c r="G178" s="35" t="str">
        <f t="shared" si="10"/>
        <v/>
      </c>
    </row>
    <row r="179" spans="1:7" ht="15">
      <c r="A179" s="32"/>
      <c r="B179" s="32"/>
      <c r="C179" s="32"/>
      <c r="D179" s="33"/>
      <c r="E179" s="34"/>
      <c r="F179" s="35" t="str">
        <f t="shared" si="11"/>
        <v/>
      </c>
      <c r="G179" s="35" t="str">
        <f t="shared" si="10"/>
        <v/>
      </c>
    </row>
    <row r="180" spans="1:7" ht="15">
      <c r="A180" s="32"/>
      <c r="B180" s="32"/>
      <c r="C180" s="32"/>
      <c r="D180" s="33"/>
      <c r="E180" s="34"/>
      <c r="F180" s="35" t="str">
        <f t="shared" si="11"/>
        <v/>
      </c>
      <c r="G180" s="35" t="str">
        <f t="shared" si="10"/>
        <v/>
      </c>
    </row>
    <row r="181" spans="1:7" ht="15">
      <c r="A181" s="32"/>
      <c r="B181" s="32"/>
      <c r="C181" s="32"/>
      <c r="D181" s="33"/>
      <c r="E181" s="34"/>
      <c r="F181" s="35" t="str">
        <f t="shared" si="11"/>
        <v/>
      </c>
      <c r="G181" s="35" t="str">
        <f t="shared" si="10"/>
        <v/>
      </c>
    </row>
    <row r="182" spans="1:7" ht="15">
      <c r="A182" s="32"/>
      <c r="B182" s="32"/>
      <c r="C182" s="32"/>
      <c r="D182" s="33"/>
      <c r="E182" s="34"/>
      <c r="F182" s="35" t="str">
        <f t="shared" si="11"/>
        <v/>
      </c>
      <c r="G182" s="35" t="str">
        <f t="shared" si="10"/>
        <v/>
      </c>
    </row>
    <row r="183" spans="1:7" ht="15">
      <c r="A183" s="32"/>
      <c r="B183" s="32"/>
      <c r="C183" s="32"/>
      <c r="D183" s="33"/>
      <c r="E183" s="34"/>
      <c r="F183" s="35" t="str">
        <f t="shared" si="11"/>
        <v/>
      </c>
      <c r="G183" s="35" t="str">
        <f t="shared" si="10"/>
        <v/>
      </c>
    </row>
    <row r="184" spans="1:7" ht="15">
      <c r="A184" s="32"/>
      <c r="B184" s="32"/>
      <c r="C184" s="32"/>
      <c r="D184" s="33"/>
      <c r="E184" s="34"/>
      <c r="F184" s="35" t="str">
        <f t="shared" si="11"/>
        <v/>
      </c>
      <c r="G184" s="35" t="str">
        <f t="shared" si="10"/>
        <v/>
      </c>
    </row>
    <row r="185" spans="1:7" ht="15">
      <c r="A185" s="32"/>
      <c r="B185" s="32"/>
      <c r="C185" s="32"/>
      <c r="D185" s="33"/>
      <c r="E185" s="34"/>
      <c r="F185" s="35" t="str">
        <f t="shared" si="11"/>
        <v/>
      </c>
      <c r="G185" s="35" t="str">
        <f t="shared" si="10"/>
        <v/>
      </c>
    </row>
    <row r="186" spans="1:7" ht="15">
      <c r="A186" s="32"/>
      <c r="B186" s="32"/>
      <c r="C186" s="32"/>
      <c r="D186" s="33"/>
      <c r="E186" s="34"/>
      <c r="F186" s="35" t="str">
        <f t="shared" si="11"/>
        <v/>
      </c>
      <c r="G186" s="35" t="str">
        <f t="shared" si="10"/>
        <v/>
      </c>
    </row>
    <row r="187" spans="1:7" ht="15">
      <c r="A187" s="32"/>
      <c r="B187" s="32"/>
      <c r="C187" s="32"/>
      <c r="D187" s="33"/>
      <c r="E187" s="34"/>
      <c r="F187" s="35" t="str">
        <f t="shared" si="11"/>
        <v/>
      </c>
      <c r="G187" s="35" t="str">
        <f t="shared" si="10"/>
        <v/>
      </c>
    </row>
    <row r="188" spans="1:7" ht="15">
      <c r="A188" s="32"/>
      <c r="B188" s="32"/>
      <c r="C188" s="32"/>
      <c r="D188" s="33"/>
      <c r="E188" s="34"/>
      <c r="F188" s="35" t="str">
        <f t="shared" si="11"/>
        <v/>
      </c>
      <c r="G188" s="35" t="str">
        <f t="shared" si="10"/>
        <v/>
      </c>
    </row>
    <row r="189" spans="1:7" ht="15">
      <c r="A189" s="32"/>
      <c r="B189" s="32"/>
      <c r="C189" s="32"/>
      <c r="D189" s="33"/>
      <c r="E189" s="34"/>
      <c r="F189" s="35" t="str">
        <f t="shared" si="11"/>
        <v/>
      </c>
      <c r="G189" s="35" t="str">
        <f t="shared" si="10"/>
        <v/>
      </c>
    </row>
    <row r="190" spans="1:7" ht="15">
      <c r="A190" s="32"/>
      <c r="B190" s="32"/>
      <c r="C190" s="32"/>
      <c r="D190" s="33"/>
      <c r="E190" s="34"/>
      <c r="F190" s="35" t="str">
        <f t="shared" si="11"/>
        <v/>
      </c>
      <c r="G190" s="35" t="str">
        <f t="shared" si="10"/>
        <v/>
      </c>
    </row>
    <row r="191" spans="1:7" ht="15">
      <c r="A191" s="32"/>
      <c r="B191" s="32"/>
      <c r="C191" s="32"/>
      <c r="D191" s="33"/>
      <c r="E191" s="34"/>
      <c r="F191" s="35" t="str">
        <f t="shared" si="11"/>
        <v/>
      </c>
      <c r="G191" s="35" t="str">
        <f t="shared" si="10"/>
        <v/>
      </c>
    </row>
    <row r="192" spans="1:7" ht="15">
      <c r="A192" s="32"/>
      <c r="B192" s="32"/>
      <c r="C192" s="32"/>
      <c r="D192" s="33"/>
      <c r="E192" s="34"/>
      <c r="F192" s="35" t="str">
        <f t="shared" si="11"/>
        <v/>
      </c>
      <c r="G192" s="35" t="str">
        <f t="shared" ref="G192:G199" si="12">IF(OR(A192="",B192=""),"",A192&amp;"|"&amp;B192)</f>
        <v/>
      </c>
    </row>
    <row r="193" spans="1:7" ht="15">
      <c r="A193" s="32"/>
      <c r="B193" s="32"/>
      <c r="C193" s="32"/>
      <c r="D193" s="33"/>
      <c r="E193" s="34"/>
      <c r="F193" s="35" t="str">
        <f t="shared" si="11"/>
        <v/>
      </c>
      <c r="G193" s="35" t="str">
        <f t="shared" si="12"/>
        <v/>
      </c>
    </row>
    <row r="194" spans="1:7" ht="15">
      <c r="A194" s="32"/>
      <c r="B194" s="32"/>
      <c r="C194" s="32"/>
      <c r="D194" s="33"/>
      <c r="E194" s="34"/>
      <c r="F194" s="35" t="str">
        <f t="shared" si="11"/>
        <v/>
      </c>
      <c r="G194" s="35" t="str">
        <f t="shared" si="12"/>
        <v/>
      </c>
    </row>
    <row r="195" spans="1:7" ht="15">
      <c r="A195" s="32"/>
      <c r="B195" s="32"/>
      <c r="C195" s="32"/>
      <c r="D195" s="33"/>
      <c r="E195" s="34"/>
      <c r="F195" s="35" t="str">
        <f t="shared" si="11"/>
        <v/>
      </c>
      <c r="G195" s="35" t="str">
        <f t="shared" si="12"/>
        <v/>
      </c>
    </row>
    <row r="196" spans="1:7" ht="15">
      <c r="A196" s="32"/>
      <c r="B196" s="32"/>
      <c r="C196" s="32"/>
      <c r="D196" s="33"/>
      <c r="E196" s="34"/>
      <c r="F196" s="35" t="str">
        <f t="shared" si="11"/>
        <v/>
      </c>
      <c r="G196" s="35" t="str">
        <f t="shared" si="12"/>
        <v/>
      </c>
    </row>
    <row r="197" spans="1:7" ht="15">
      <c r="A197" s="32"/>
      <c r="B197" s="32"/>
      <c r="C197" s="32"/>
      <c r="D197" s="33"/>
      <c r="E197" s="34"/>
      <c r="F197" s="35" t="str">
        <f t="shared" si="11"/>
        <v/>
      </c>
      <c r="G197" s="35" t="str">
        <f t="shared" si="12"/>
        <v/>
      </c>
    </row>
    <row r="198" spans="1:7" ht="15">
      <c r="A198" s="32"/>
      <c r="B198" s="32"/>
      <c r="C198" s="32"/>
      <c r="D198" s="33"/>
      <c r="E198" s="34"/>
      <c r="F198" s="35" t="str">
        <f t="shared" si="11"/>
        <v/>
      </c>
      <c r="G198" s="35" t="str">
        <f t="shared" si="12"/>
        <v/>
      </c>
    </row>
    <row r="199" spans="1:7" ht="15">
      <c r="A199" s="36"/>
      <c r="B199" s="36"/>
      <c r="C199" s="36"/>
      <c r="D199" s="37"/>
      <c r="E199" s="38"/>
      <c r="F199" s="39" t="str">
        <f t="shared" si="11"/>
        <v/>
      </c>
      <c r="G199" s="39" t="str">
        <f t="shared" si="12"/>
        <v/>
      </c>
    </row>
  </sheetData>
  <mergeCells count="3">
    <mergeCell ref="A1:G1"/>
    <mergeCell ref="A2:G2"/>
    <mergeCell ref="A3:G3"/>
  </mergeCells>
  <dataValidations count="1">
    <dataValidation type="list" sqref="C5:C199" xr:uid="{00000000-0002-0000-0400-000000000000}">
      <formula1>$B$5:$B$199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zoomScale="155" zoomScaleNormal="100" workbookViewId="0">
      <selection activeCell="A8" sqref="A8"/>
    </sheetView>
  </sheetViews>
  <sheetFormatPr defaultColWidth="8.7109375" defaultRowHeight="12.75"/>
  <cols>
    <col min="1" max="1" width="29.42578125" customWidth="1"/>
    <col min="2" max="2" width="18" customWidth="1"/>
    <col min="3" max="3" width="21.7109375" customWidth="1"/>
    <col min="4" max="4" width="18" customWidth="1"/>
    <col min="5" max="5" width="22.5703125" customWidth="1"/>
    <col min="6" max="6" width="18" customWidth="1"/>
    <col min="7" max="7" width="35.5703125" customWidth="1"/>
    <col min="8" max="8" width="18" customWidth="1"/>
  </cols>
  <sheetData>
    <row r="1" spans="1:7" ht="30.95" customHeight="1">
      <c r="A1" s="49" t="s">
        <v>0</v>
      </c>
      <c r="B1" s="49"/>
      <c r="C1" s="49"/>
      <c r="D1" s="49"/>
      <c r="E1" s="49"/>
      <c r="F1" s="49"/>
      <c r="G1" s="49"/>
    </row>
    <row r="2" spans="1:7" ht="24.95" customHeight="1">
      <c r="A2" s="50" t="str">
        <f>'Budget Control'!B7&amp;" • PUBLIC BUDGET OVERVIEW"</f>
        <v>FY2026-27 • PUBLIC BUDGET OVERVIEW</v>
      </c>
      <c r="B2" s="50"/>
      <c r="C2" s="50"/>
      <c r="D2" s="50"/>
      <c r="E2" s="50"/>
      <c r="F2" s="50"/>
      <c r="G2" s="50"/>
    </row>
    <row r="3" spans="1:7" ht="15">
      <c r="A3" s="4"/>
      <c r="B3" s="4"/>
      <c r="C3" s="4"/>
      <c r="D3" s="4"/>
      <c r="E3" s="4"/>
      <c r="F3" s="4"/>
      <c r="G3" s="4"/>
    </row>
    <row r="4" spans="1:7" ht="24" customHeight="1">
      <c r="A4" s="5" t="s">
        <v>78</v>
      </c>
      <c r="B4" s="6"/>
      <c r="C4" s="5" t="s">
        <v>79</v>
      </c>
      <c r="D4" s="6"/>
      <c r="E4" s="5" t="s">
        <v>80</v>
      </c>
      <c r="F4" s="6"/>
      <c r="G4" s="5" t="s">
        <v>81</v>
      </c>
    </row>
    <row r="5" spans="1:7" ht="24" customHeight="1">
      <c r="A5" s="7">
        <f>'Budget Control'!B6</f>
        <v>45650</v>
      </c>
      <c r="B5" s="8"/>
      <c r="C5" s="7">
        <f>SUM('Setup - Lists'!$D$5:$D$199)</f>
        <v>37142.550000000003</v>
      </c>
      <c r="D5" s="8"/>
      <c r="E5" s="7">
        <f>SUM(Transactions!$G$5:$G$204)</f>
        <v>2280.25</v>
      </c>
      <c r="F5" s="8"/>
      <c r="G5" s="7">
        <f>A5-E5</f>
        <v>43369.75</v>
      </c>
    </row>
    <row r="6" spans="1:7" ht="24" customHeight="1">
      <c r="A6" s="4"/>
      <c r="B6" s="4"/>
      <c r="C6" s="4"/>
      <c r="D6" s="4"/>
      <c r="E6" s="4"/>
      <c r="F6" s="4"/>
      <c r="G6" s="4"/>
    </row>
    <row r="7" spans="1:7" ht="24" customHeight="1">
      <c r="A7" s="3" t="s">
        <v>82</v>
      </c>
      <c r="B7" s="3"/>
      <c r="C7" s="3" t="s">
        <v>83</v>
      </c>
      <c r="D7" s="3"/>
      <c r="E7" s="3" t="s">
        <v>84</v>
      </c>
      <c r="F7" s="3"/>
      <c r="G7" s="3" t="s">
        <v>85</v>
      </c>
    </row>
    <row r="8" spans="1:7" ht="24" customHeight="1">
      <c r="A8" s="9">
        <f>A5-C5</f>
        <v>8507.4499999999971</v>
      </c>
      <c r="B8" s="4"/>
      <c r="C8" s="10">
        <f>IFERROR(E5/A5,0)</f>
        <v>4.9950711938663746E-2</v>
      </c>
      <c r="D8" s="4"/>
      <c r="E8" s="11">
        <f>COUNTIF('Setup - Lists'!$D$5:$D$199,"&gt;0")</f>
        <v>15</v>
      </c>
      <c r="F8" s="4"/>
      <c r="G8" s="11">
        <f>COUNTIF('Budget Detail'!$I$5:$I$199,"WATCH")+COUNTIF('Budget Detail'!$I$5:$I$199,"OVER BUDGET")+COUNTIF('Budget Detail'!$I$5:$I$199,"NO BUDGET")</f>
        <v>2</v>
      </c>
    </row>
    <row r="9" spans="1:7" ht="15">
      <c r="A9" s="4"/>
      <c r="B9" s="4"/>
      <c r="C9" s="4"/>
      <c r="D9" s="4"/>
      <c r="E9" s="4"/>
      <c r="F9" s="4"/>
      <c r="G9" s="4"/>
    </row>
    <row r="10" spans="1:7" ht="17.25">
      <c r="A10" s="51" t="s">
        <v>86</v>
      </c>
      <c r="B10" s="51"/>
      <c r="C10" s="51"/>
      <c r="D10" s="51"/>
      <c r="E10" s="51"/>
      <c r="F10" s="51"/>
      <c r="G10" s="51"/>
    </row>
    <row r="11" spans="1:7" ht="15">
      <c r="A11" s="5" t="s">
        <v>25</v>
      </c>
      <c r="B11" s="5" t="s">
        <v>53</v>
      </c>
      <c r="C11" s="5" t="s">
        <v>54</v>
      </c>
      <c r="D11" s="5" t="s">
        <v>55</v>
      </c>
      <c r="E11" s="5" t="s">
        <v>56</v>
      </c>
      <c r="F11" s="52" t="s">
        <v>87</v>
      </c>
      <c r="G11" s="52"/>
    </row>
    <row r="12" spans="1:7" ht="15">
      <c r="A12" s="8" t="s">
        <v>64</v>
      </c>
      <c r="B12" s="12">
        <f>SUMIFS('Setup - Lists'!$D$5:$D$199,'Setup - Lists'!$A$5:$A$199,A12)</f>
        <v>3020</v>
      </c>
      <c r="C12" s="12">
        <f>SUMIFS(Transactions!$G$5:$G$204,Transactions!$C$5:$C$204,A12)</f>
        <v>0</v>
      </c>
      <c r="D12" s="12">
        <f t="shared" ref="D12:D17" si="0">B12-C12</f>
        <v>3020</v>
      </c>
      <c r="E12" s="13">
        <f t="shared" ref="E12:E17" si="1">IFERROR(C12/B12,0)</f>
        <v>0</v>
      </c>
      <c r="F12" s="53">
        <f t="shared" ref="F12:F17" si="2">IFERROR(B12/$C$5,0)</f>
        <v>8.1308364665323193E-2</v>
      </c>
      <c r="G12" s="53"/>
    </row>
    <row r="13" spans="1:7" ht="15">
      <c r="A13" s="14" t="s">
        <v>35</v>
      </c>
      <c r="B13" s="15">
        <f>SUMIFS('Setup - Lists'!$D$5:$D$199,'Setup - Lists'!$A$5:$A$199,A13)</f>
        <v>4172.55</v>
      </c>
      <c r="C13" s="15">
        <f>SUMIFS(Transactions!$G$5:$G$204,Transactions!$C$5:$C$204,A13)</f>
        <v>1166.4499999999998</v>
      </c>
      <c r="D13" s="15">
        <f t="shared" si="0"/>
        <v>3006.1000000000004</v>
      </c>
      <c r="E13" s="16">
        <f t="shared" si="1"/>
        <v>0.27955327078165626</v>
      </c>
      <c r="F13" s="57">
        <f t="shared" si="2"/>
        <v>0.11233881357095837</v>
      </c>
      <c r="G13" s="57"/>
    </row>
    <row r="14" spans="1:7" ht="15">
      <c r="A14" s="8" t="s">
        <v>70</v>
      </c>
      <c r="B14" s="12">
        <f>SUMIFS('Setup - Lists'!$D$5:$D$199,'Setup - Lists'!$A$5:$A$199,A14)</f>
        <v>3230</v>
      </c>
      <c r="C14" s="12">
        <f>SUMIFS(Transactions!$G$5:$G$204,Transactions!$C$5:$C$204,A14)</f>
        <v>0</v>
      </c>
      <c r="D14" s="12">
        <f t="shared" si="0"/>
        <v>3230</v>
      </c>
      <c r="E14" s="13">
        <f t="shared" si="1"/>
        <v>0</v>
      </c>
      <c r="F14" s="53">
        <f t="shared" si="2"/>
        <v>8.6962257572514537E-2</v>
      </c>
      <c r="G14" s="53"/>
    </row>
    <row r="15" spans="1:7" ht="15">
      <c r="A15" s="14" t="s">
        <v>44</v>
      </c>
      <c r="B15" s="15">
        <f>SUMIFS('Setup - Lists'!$D$5:$D$199,'Setup - Lists'!$A$5:$A$199,A15)</f>
        <v>3350</v>
      </c>
      <c r="C15" s="15">
        <f>SUMIFS(Transactions!$G$5:$G$204,Transactions!$C$5:$C$204,A15)</f>
        <v>38.950000000000003</v>
      </c>
      <c r="D15" s="15">
        <f t="shared" si="0"/>
        <v>3311.05</v>
      </c>
      <c r="E15" s="16">
        <f t="shared" si="1"/>
        <v>1.1626865671641793E-2</v>
      </c>
      <c r="F15" s="57">
        <f t="shared" si="2"/>
        <v>9.0193053519481023E-2</v>
      </c>
      <c r="G15" s="57"/>
    </row>
    <row r="16" spans="1:7" ht="15">
      <c r="A16" s="8" t="s">
        <v>33</v>
      </c>
      <c r="B16" s="12">
        <f>SUMIFS('Setup - Lists'!$D$5:$D$199,'Setup - Lists'!$A$5:$A$199,A16)</f>
        <v>13370</v>
      </c>
      <c r="C16" s="12">
        <f>SUMIFS(Transactions!$G$5:$G$204,Transactions!$C$5:$C$204,A16)</f>
        <v>1074.8499999999999</v>
      </c>
      <c r="D16" s="12">
        <f t="shared" si="0"/>
        <v>12295.15</v>
      </c>
      <c r="E16" s="13">
        <f t="shared" si="1"/>
        <v>8.0392670157068052E-2</v>
      </c>
      <c r="F16" s="53">
        <f t="shared" si="2"/>
        <v>0.35996451509118244</v>
      </c>
      <c r="G16" s="53"/>
    </row>
    <row r="17" spans="1:7" ht="15">
      <c r="A17" s="14" t="s">
        <v>76</v>
      </c>
      <c r="B17" s="15">
        <f>SUMIFS('Setup - Lists'!$D$5:$D$199,'Setup - Lists'!$A$5:$A$199,A17)</f>
        <v>10000</v>
      </c>
      <c r="C17" s="15">
        <f>SUMIFS(Transactions!$G$5:$G$204,Transactions!$C$5:$C$204,A17)</f>
        <v>0</v>
      </c>
      <c r="D17" s="15">
        <f t="shared" si="0"/>
        <v>10000</v>
      </c>
      <c r="E17" s="16">
        <f t="shared" si="1"/>
        <v>0</v>
      </c>
      <c r="F17" s="57">
        <f t="shared" si="2"/>
        <v>0.26923299558054037</v>
      </c>
      <c r="G17" s="57"/>
    </row>
    <row r="18" spans="1:7" ht="15">
      <c r="A18" s="4"/>
      <c r="B18" s="4"/>
      <c r="C18" s="4"/>
      <c r="D18" s="4"/>
      <c r="E18" s="4"/>
      <c r="F18" s="4"/>
      <c r="G18" s="4"/>
    </row>
    <row r="19" spans="1:7" ht="15">
      <c r="A19" s="4"/>
      <c r="B19" s="4"/>
      <c r="C19" s="4"/>
      <c r="D19" s="4"/>
      <c r="E19" s="4"/>
      <c r="F19" s="4"/>
      <c r="G19" s="4"/>
    </row>
    <row r="20" spans="1:7" ht="15">
      <c r="A20" s="54" t="s">
        <v>88</v>
      </c>
      <c r="B20" s="54"/>
      <c r="C20" s="54"/>
      <c r="D20" s="54"/>
      <c r="E20" s="54"/>
      <c r="F20" s="54"/>
      <c r="G20" s="54"/>
    </row>
    <row r="21" spans="1:7" ht="38.1" customHeight="1">
      <c r="A21" s="55" t="s">
        <v>89</v>
      </c>
      <c r="B21" s="55"/>
      <c r="C21" s="55"/>
      <c r="D21" s="55"/>
      <c r="E21" s="55"/>
      <c r="F21" s="55"/>
      <c r="G21" s="55"/>
    </row>
    <row r="22" spans="1:7" ht="15">
      <c r="A22" s="4"/>
      <c r="B22" s="4"/>
      <c r="C22" s="4"/>
      <c r="D22" s="4"/>
      <c r="E22" s="4"/>
      <c r="F22" s="4"/>
      <c r="G22" s="4"/>
    </row>
    <row r="23" spans="1:7" ht="15">
      <c r="A23" s="56" t="str">
        <f>"Last workbook update: "&amp;TEXT('Budget Control'!B9,"mmmm d, yyyy")</f>
        <v>Last workbook update: September 1, 2026</v>
      </c>
      <c r="B23" s="56"/>
      <c r="C23" s="56"/>
      <c r="D23" s="56"/>
      <c r="E23" s="56"/>
      <c r="F23" s="56"/>
      <c r="G23" s="56"/>
    </row>
  </sheetData>
  <mergeCells count="13">
    <mergeCell ref="A20:G20"/>
    <mergeCell ref="A21:G21"/>
    <mergeCell ref="A23:G23"/>
    <mergeCell ref="F13:G13"/>
    <mergeCell ref="F14:G14"/>
    <mergeCell ref="F15:G15"/>
    <mergeCell ref="F16:G16"/>
    <mergeCell ref="F17:G17"/>
    <mergeCell ref="A1:G1"/>
    <mergeCell ref="A2:G2"/>
    <mergeCell ref="A10:G10"/>
    <mergeCell ref="F11:G11"/>
    <mergeCell ref="F12:G12"/>
  </mergeCells>
  <conditionalFormatting sqref="F12:F17">
    <cfRule type="containsText" dxfId="3" priority="3" operator="containsText" text="ON TRACK">
      <formula>NOT(ISERROR(SEARCH("ON TRACK",F12)))</formula>
    </cfRule>
    <cfRule type="containsText" dxfId="2" priority="4" operator="containsText" text="WATCH">
      <formula>NOT(ISERROR(SEARCH("WATCH",F12)))</formula>
    </cfRule>
    <cfRule type="containsText" dxfId="1" priority="5" operator="containsText" text="OVER BUDGET">
      <formula>NOT(ISERROR(SEARCH("OVER BUDGET",F12)))</formula>
    </cfRule>
  </conditionalFormatting>
  <conditionalFormatting sqref="G11:H12">
    <cfRule type="expression" dxfId="0" priority="2">
      <formula>G11&gt;0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0abbf84-3d6b-4d56-8691-540164873cc3" xsi:nil="true"/>
    <lcf76f155ced4ddcb4097134ff3c332f xmlns="e0abbf84-3d6b-4d56-8691-540164873cc3">
      <Terms xmlns="http://schemas.microsoft.com/office/infopath/2007/PartnerControls"/>
    </lcf76f155ced4ddcb4097134ff3c332f>
    <Date xmlns="e0abbf84-3d6b-4d56-8691-540164873cc3" xsi:nil="true"/>
    <TaxCatchAll xmlns="d50453cb-d4ae-4041-823e-2a6df9ab8b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129084D70804B991B5BB22AE17170" ma:contentTypeVersion="25" ma:contentTypeDescription="Create a new document." ma:contentTypeScope="" ma:versionID="393c16b1ed9d3c7ac7153fb25fe5d37f">
  <xsd:schema xmlns:xsd="http://www.w3.org/2001/XMLSchema" xmlns:xs="http://www.w3.org/2001/XMLSchema" xmlns:p="http://schemas.microsoft.com/office/2006/metadata/properties" xmlns:ns2="e0abbf84-3d6b-4d56-8691-540164873cc3" xmlns:ns3="d50453cb-d4ae-4041-823e-2a6df9ab8b23" targetNamespace="http://schemas.microsoft.com/office/2006/metadata/properties" ma:root="true" ma:fieldsID="d378d9f2c15ab1aead728978f696d6c3" ns2:_="" ns3:_="">
    <xsd:import namespace="e0abbf84-3d6b-4d56-8691-540164873cc3"/>
    <xsd:import namespace="d50453cb-d4ae-4041-823e-2a6df9ab8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Dat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bbf84-3d6b-4d56-8691-540164873c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a7019a-c3dc-464b-ba2f-0a559e8498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Date" ma:index="24" nillable="true" ma:displayName="Date" ma:format="DateTime" ma:internalName="Date">
      <xsd:simpleType>
        <xsd:restriction base="dms:DateTim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453cb-d4ae-4041-823e-2a6df9ab8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2d905e-ce51-4052-ada4-d8a307774c14}" ma:internalName="TaxCatchAll" ma:showField="CatchAllData" ma:web="d50453cb-d4ae-4041-823e-2a6df9ab8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9A3946-702D-49CE-9540-0A0E49F9B13F}"/>
</file>

<file path=customXml/itemProps2.xml><?xml version="1.0" encoding="utf-8"?>
<ds:datastoreItem xmlns:ds="http://schemas.openxmlformats.org/officeDocument/2006/customXml" ds:itemID="{39DD03BE-F489-4A8D-B0FA-1D488ECB4CBD}"/>
</file>

<file path=customXml/itemProps3.xml><?xml version="1.0" encoding="utf-8"?>
<ds:datastoreItem xmlns:ds="http://schemas.openxmlformats.org/officeDocument/2006/customXml" ds:itemID="{ECAF8CF8-5215-4576-B6D7-303DF32444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Jain, Neer</cp:lastModifiedBy>
  <cp:revision>0</cp:revision>
  <dcterms:created xsi:type="dcterms:W3CDTF">2026-09-02T17:32:13Z</dcterms:created>
  <dcterms:modified xsi:type="dcterms:W3CDTF">2026-10-21T02:45:45Z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0x010100CA0129084D70804B991B5BB22AE17170</vt:lpwstr>
  </property>
  <property fmtid="{D5CDD505-2E9C-101B-9397-08002B2CF9AE}" pid="3" name="MediaServiceImageTags">
    <vt:lpwstr/>
  </property>
</Properties>
</file>